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NICIANA NOURA\PMA 2022\PROJETOS - 2022\_09) CRUZEIROS 01 a 06 CIDADE NOVA VI\03. WE 72 E WE 73 (Imaculada Conceição)\TEXTO\"/>
    </mc:Choice>
  </mc:AlternateContent>
  <bookViews>
    <workbookView xWindow="-120" yWindow="-120" windowWidth="20730" windowHeight="11040"/>
  </bookViews>
  <sheets>
    <sheet name="Orçamento Sintético" sheetId="1" r:id="rId1"/>
    <sheet name="Cronograma" sheetId="3" r:id="rId2"/>
    <sheet name="CPU" sheetId="2" r:id="rId3"/>
    <sheet name="BDI" sheetId="4" r:id="rId4"/>
    <sheet name="LS" sheetId="5" r:id="rId5"/>
  </sheets>
  <calcPr calcId="152511"/>
</workbook>
</file>

<file path=xl/calcChain.xml><?xml version="1.0" encoding="utf-8"?>
<calcChain xmlns="http://schemas.openxmlformats.org/spreadsheetml/2006/main">
  <c r="C42" i="4" l="1"/>
  <c r="C41" i="4"/>
  <c r="H41" i="4" s="1"/>
  <c r="H42" i="4" s="1"/>
  <c r="C40" i="4"/>
  <c r="C39" i="4"/>
  <c r="H39" i="4" s="1"/>
  <c r="H40" i="4" s="1"/>
  <c r="C37" i="4"/>
  <c r="H37" i="4" s="1"/>
  <c r="C36" i="4"/>
  <c r="H36" i="4" s="1"/>
  <c r="C35" i="4"/>
  <c r="H35" i="4" s="1"/>
  <c r="H38" i="4" s="1"/>
  <c r="H30" i="4"/>
  <c r="H25" i="4"/>
  <c r="H16" i="4" s="1"/>
  <c r="H15" i="4" s="1"/>
  <c r="C44" i="4" s="1"/>
  <c r="H13" i="4"/>
  <c r="H9" i="4"/>
  <c r="D40" i="5"/>
  <c r="C40" i="5"/>
  <c r="D36" i="5"/>
  <c r="C36" i="5"/>
  <c r="D29" i="5"/>
  <c r="C29" i="5"/>
  <c r="D17" i="5"/>
  <c r="D41" i="5" s="1"/>
  <c r="C17" i="5"/>
  <c r="C41" i="5" s="1"/>
  <c r="H44" i="4" l="1"/>
  <c r="H45" i="4" s="1"/>
  <c r="H47" i="4" s="1"/>
  <c r="C45" i="4"/>
  <c r="C38" i="4"/>
  <c r="C47" i="4" s="1"/>
</calcChain>
</file>

<file path=xl/sharedStrings.xml><?xml version="1.0" encoding="utf-8"?>
<sst xmlns="http://schemas.openxmlformats.org/spreadsheetml/2006/main" count="2849" uniqueCount="706">
  <si>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</si>
  <si>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</si>
  <si>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</si>
  <si>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</si>
  <si>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</si>
  <si>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</si>
  <si>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</si>
  <si>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</si>
  <si>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</si>
  <si>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</si>
  <si>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</si>
  <si>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</si>
  <si>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TAPUME COM TELHA METÁLICA E REDE</t>
  </si>
  <si>
    <t>m</t>
  </si>
  <si>
    <t xml:space="preserve"> 1.4 </t>
  </si>
  <si>
    <t>LOCAÇÃO DE OBRAS COM TOPOGRÁFO</t>
  </si>
  <si>
    <t>MÊS</t>
  </si>
  <si>
    <t xml:space="preserve"> 1.5 </t>
  </si>
  <si>
    <t xml:space="preserve"> 4654 </t>
  </si>
  <si>
    <t>ORSE</t>
  </si>
  <si>
    <t>Locação de Banheiro Químico</t>
  </si>
  <si>
    <t>mês</t>
  </si>
  <si>
    <t xml:space="preserve"> 2 </t>
  </si>
  <si>
    <t>DEMOLIÇÃO E RETIRADAS</t>
  </si>
  <si>
    <t xml:space="preserve"> 2.1 </t>
  </si>
  <si>
    <t xml:space="preserve"> 020628 </t>
  </si>
  <si>
    <t>Retirada de piso cimentado</t>
  </si>
  <si>
    <t xml:space="preserve"> 2.2 </t>
  </si>
  <si>
    <t xml:space="preserve"> 010008 </t>
  </si>
  <si>
    <t>Limpeza do terreno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</si>
  <si>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</si>
  <si>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</si>
  <si>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</si>
  <si>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</si>
  <si>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</si>
  <si>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</si>
  <si>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</si>
  <si>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INFRAESTRUTURA</t>
  </si>
  <si>
    <t xml:space="preserve"> 4.1 </t>
  </si>
  <si>
    <t xml:space="preserve"> 040283 </t>
  </si>
  <si>
    <t>Bloco em concreto armado p/ fundaçao do Monumento Cruz (incl. forma) 0,70x0,70 m</t>
  </si>
  <si>
    <t xml:space="preserve"> 4.2 </t>
  </si>
  <si>
    <t xml:space="preserve"> 060046 </t>
  </si>
  <si>
    <t>Alvenaria tijolo de barro a cutelo (para base dos bancos)</t>
  </si>
  <si>
    <t xml:space="preserve"> 4.3 </t>
  </si>
  <si>
    <t xml:space="preserve"> 110143 </t>
  </si>
  <si>
    <t>Chapisco de cimento e areia no traço 1:3</t>
  </si>
  <si>
    <t xml:space="preserve"> 4.4 </t>
  </si>
  <si>
    <t xml:space="preserve"> 110763 </t>
  </si>
  <si>
    <t>Reboco com argamassa 1:6:Adit. Plast.</t>
  </si>
  <si>
    <t xml:space="preserve"> 5 </t>
  </si>
  <si>
    <t>INSTALAÇÃO ELÉTRICA</t>
  </si>
  <si>
    <t xml:space="preserve"> 5.1 </t>
  </si>
  <si>
    <t xml:space="preserve"> 170078 </t>
  </si>
  <si>
    <t>Eletroduto PVC Rígido de 1"</t>
  </si>
  <si>
    <t>M</t>
  </si>
  <si>
    <t xml:space="preserve"> 5.2 </t>
  </si>
  <si>
    <t xml:space="preserve"> 101875 </t>
  </si>
  <si>
    <t>SINAPI</t>
  </si>
  <si>
    <t>QUADRO DE DISTRIBUIÇÃO DE ENERGIA EM CHAPA DE AÇO GALVANIZADO, DE EMBUTIR, COM BARRAMENTO TRIFÁSICO, PARA 12 DISJUNTORES DIN 100A - FORNECIMENTO E INSTALAÇÃO. AF_10/2020</t>
  </si>
  <si>
    <t>UN</t>
  </si>
  <si>
    <t xml:space="preserve"> 5.3 </t>
  </si>
  <si>
    <t xml:space="preserve"> 97891 </t>
  </si>
  <si>
    <t>CAIXA ENTERRADA ELÉTRICA RETANGULAR, EM ALVENARIA COM BLOCOS DE CONCRETO, FUNDO COM BRITA, DIMENSÕES INTERNAS: 0,4X0,4X0,4 M. AF_12/2020</t>
  </si>
  <si>
    <t xml:space="preserve"> 5.4 </t>
  </si>
  <si>
    <t xml:space="preserve"> 171059 </t>
  </si>
  <si>
    <t>Rele fotoeletrico</t>
  </si>
  <si>
    <t xml:space="preserve"> 5.5 </t>
  </si>
  <si>
    <t xml:space="preserve"> 170388 </t>
  </si>
  <si>
    <t>Disjuntor 3P - 10 a 50A - PADRÃO DIN</t>
  </si>
  <si>
    <t xml:space="preserve"> 5.6 </t>
  </si>
  <si>
    <t xml:space="preserve"> 170745 </t>
  </si>
  <si>
    <t>Cabo de cobre   6mm2 - 1  KV</t>
  </si>
  <si>
    <t xml:space="preserve"> 5.7 </t>
  </si>
  <si>
    <t xml:space="preserve"> 170743 </t>
  </si>
  <si>
    <t>Cabo de cobre   2,5mm2 - 1 KV</t>
  </si>
  <si>
    <t xml:space="preserve"> 6 </t>
  </si>
  <si>
    <t>PAVIMENTAÇÃO</t>
  </si>
  <si>
    <t xml:space="preserve"> 6.1 </t>
  </si>
  <si>
    <t>PISO EM CONCRETO COM 20MPA COM JUNTA ELASTICA POLIURETANO E= 7 CM</t>
  </si>
  <si>
    <t xml:space="preserve"> 6.2 </t>
  </si>
  <si>
    <t xml:space="preserve"> 260728 </t>
  </si>
  <si>
    <t>Bloco de concreto intertravado e=8cm (incl. colchao de areia e rejuntamento)</t>
  </si>
  <si>
    <t xml:space="preserve"> 6.3 </t>
  </si>
  <si>
    <t xml:space="preserve"> 261471 </t>
  </si>
  <si>
    <t>Bloco de concreto intertravado pigmentado cinza escuro (incl. colchão de areia e rejuntamento)</t>
  </si>
  <si>
    <t xml:space="preserve"> 6.4 </t>
  </si>
  <si>
    <t>Bloco de concreto intertravado pigmentado amarelo (incl. colchão de areia e rejuntamento)</t>
  </si>
  <si>
    <t xml:space="preserve"> 6.5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</si>
  <si>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</si>
  <si>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</si>
  <si>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6.6 </t>
  </si>
  <si>
    <t xml:space="preserve"> 313 </t>
  </si>
  <si>
    <t>RAMPA PARA DEFICIENTE FISICO EM CONCRETO FCK = 25 MPA</t>
  </si>
  <si>
    <t xml:space="preserve"> 6.7 </t>
  </si>
  <si>
    <t xml:space="preserve"> 260278 </t>
  </si>
  <si>
    <t>Colchão de areia e=20 cm</t>
  </si>
  <si>
    <t xml:space="preserve"> 130728 </t>
  </si>
  <si>
    <t>PisoTátil alerta na cor vermelho 25x25 premoldado (16 unidades)</t>
  </si>
  <si>
    <t xml:space="preserve"> 7 </t>
  </si>
  <si>
    <t>CANTEIRO</t>
  </si>
  <si>
    <t xml:space="preserve"> 7.1 </t>
  </si>
  <si>
    <t xml:space="preserve"> 102492 </t>
  </si>
  <si>
    <t>PINTURA DE PISO COM TINTA ACRÍLICA, APLICAÇÃO MANUAL, 3 DEMÃOS, INCLUSO FUNDO PREPARADOR. AF_05/2021</t>
  </si>
  <si>
    <t xml:space="preserve"> 8 </t>
  </si>
  <si>
    <t>PAISAGISMO</t>
  </si>
  <si>
    <t xml:space="preserve"> 8.1 </t>
  </si>
  <si>
    <t>PLANTIO DE ARVORE COM ALTURA MAIOR DO QUE 2,00 METROS (PALMEIRAS)</t>
  </si>
  <si>
    <t xml:space="preserve">UN </t>
  </si>
  <si>
    <t xml:space="preserve"> 8.2 </t>
  </si>
  <si>
    <t xml:space="preserve"> 98510 </t>
  </si>
  <si>
    <t>PLANTIO DE ÁRVORE ORNAMENTAL COM ALTURA DE MUDA MENOR OU IGUAL A 2,00 M. AF_05/2018</t>
  </si>
  <si>
    <t xml:space="preserve"> 8.3 </t>
  </si>
  <si>
    <t xml:space="preserve"> 260168 </t>
  </si>
  <si>
    <t>Plantio de grama (incl. terra preta)</t>
  </si>
  <si>
    <t xml:space="preserve"> 9 </t>
  </si>
  <si>
    <t>PINTURA</t>
  </si>
  <si>
    <t xml:space="preserve"> 9.2 </t>
  </si>
  <si>
    <t xml:space="preserve"> 102498 </t>
  </si>
  <si>
    <t>PINTURA DE MEIO-FIO COM TINTA BRANCA A BASE DE CAL (CAIAÇÃO). AF_05/2021</t>
  </si>
  <si>
    <t xml:space="preserve"> 10 </t>
  </si>
  <si>
    <t>EQUIPAMENTOS</t>
  </si>
  <si>
    <t xml:space="preserve"> 10.1 </t>
  </si>
  <si>
    <t>MONUMENTO CRUZ</t>
  </si>
  <si>
    <t xml:space="preserve"> 10.1.1 </t>
  </si>
  <si>
    <t xml:space="preserve"> 050681 </t>
  </si>
  <si>
    <t>Concreto armado Fck=15 MPA c/forma mad. branca (incl. lançamento e adensamento)</t>
  </si>
  <si>
    <t xml:space="preserve"> 10.1.2 </t>
  </si>
  <si>
    <t xml:space="preserve"> 023355 </t>
  </si>
  <si>
    <t>SBC</t>
  </si>
  <si>
    <t>CONCRETO PARA PAVIMENTO PISOS ESP.20cm EM PATIOS</t>
  </si>
  <si>
    <t xml:space="preserve"> 10.1.3 </t>
  </si>
  <si>
    <t xml:space="preserve"> 171142 </t>
  </si>
  <si>
    <t>Barra rosqueada (3m) 3/8"</t>
  </si>
  <si>
    <t xml:space="preserve"> 10.1.4 </t>
  </si>
  <si>
    <t xml:space="preserve"> 3848 </t>
  </si>
  <si>
    <t>Cabo de aço galvanizado 15mm (tensor)</t>
  </si>
  <si>
    <t xml:space="preserve"> 10.1.5 </t>
  </si>
  <si>
    <t xml:space="preserve"> 060386 </t>
  </si>
  <si>
    <t>LUMINARIA - PERFIL LED EMBUTIR SLIM 2M P/ FITA LED COMPLETA</t>
  </si>
  <si>
    <t xml:space="preserve"> 10.1.6 </t>
  </si>
  <si>
    <t>Colchao de areia e=10 cm</t>
  </si>
  <si>
    <t xml:space="preserve"> 10.1.7 </t>
  </si>
  <si>
    <t>CHAPIM EM AÇO GALVANIZADO, CORTE 33. AF_11/2020</t>
  </si>
  <si>
    <t xml:space="preserve"> 10.1.8 </t>
  </si>
  <si>
    <t xml:space="preserve"> 100746 </t>
  </si>
  <si>
    <t>PINTURA COM TINTA ALQUÍDICA DE ACABAMENTO (ESMALTE SINTÉTICO BRILHANTE) APLICADA A ROLO OU PINCEL SOBRE SUPERFÍCIES METÁLICAS (EXCETO PERFIL) EXECUTADO EM OBRA (POR DEMÃO). AF_01/2020</t>
  </si>
  <si>
    <t xml:space="preserve"> 10.2 </t>
  </si>
  <si>
    <t>EQUIPAMENTOS DA PRAÇA</t>
  </si>
  <si>
    <t xml:space="preserve"> 10.2.1 </t>
  </si>
  <si>
    <t xml:space="preserve"> 251510 </t>
  </si>
  <si>
    <t>Lixeira em tela moeda</t>
  </si>
  <si>
    <t xml:space="preserve"> 10.2.2 </t>
  </si>
  <si>
    <t>Poste decorativo com 02 pétalas, em tubo de alumínio com difusor em vidro leitoso brilhante, ref. XR-708/2 da Xoulux ou similar, com 6,00m, inclusive lâmpada LED 100W</t>
  </si>
  <si>
    <t xml:space="preserve"> 10.3 </t>
  </si>
  <si>
    <t>BANCOS</t>
  </si>
  <si>
    <t xml:space="preserve"> 10.3.1 </t>
  </si>
  <si>
    <t xml:space="preserve"> 050267 </t>
  </si>
  <si>
    <t>Concreto armado Fck=18 MPA c/ forma mad. branca (incl. lançamento e adensamento)</t>
  </si>
  <si>
    <t xml:space="preserve"> 10.3.2 </t>
  </si>
  <si>
    <t xml:space="preserve"> 102494 </t>
  </si>
  <si>
    <t>PINTURA DE BANCO COM TINTA EPÓXI, APLICAÇÃO MANUAL, 2 DEMÃOS, INCLUSO PRIMER EPÓXI. AF_05/2021</t>
  </si>
  <si>
    <t xml:space="preserve"> 11 </t>
  </si>
  <si>
    <t>SERVIÇOS COMPLEMENTARES</t>
  </si>
  <si>
    <t xml:space="preserve"> 11.1 </t>
  </si>
  <si>
    <t xml:space="preserve"> 2450 </t>
  </si>
  <si>
    <t>Limpeza geral</t>
  </si>
  <si>
    <t xml:space="preserve"> 11.2 </t>
  </si>
  <si>
    <t>PLACA DE INAUGURAÇÃO COMPLETA</t>
  </si>
  <si>
    <t>Total sem BDI</t>
  </si>
  <si>
    <t>Total do BDI</t>
  </si>
  <si>
    <t>Total Geral</t>
  </si>
  <si>
    <t>_______________________________________________________________
Dep Projeto
Sócio/CEO/Proprietário</t>
  </si>
  <si>
    <t>PREFEITURA MUNICIPAL DE ANANINDEUA</t>
  </si>
  <si>
    <t>SECRETARIA MUNICIPAL DE SANEAMENTO E INFRAESTRUTURA - SESAN</t>
  </si>
  <si>
    <t>DATA ORÇAMENTO: OUTUBRO 2022</t>
  </si>
  <si>
    <t>OBRA: REFORMA DO CRUZEIRO IMACULADA CONCEIÇÃO</t>
  </si>
  <si>
    <t>ITEM</t>
  </si>
  <si>
    <t>CÓDIGO</t>
  </si>
  <si>
    <t>BANCO</t>
  </si>
  <si>
    <t>DESCRIÇÃO DE SERVIÇOS</t>
  </si>
  <si>
    <t>UNID.</t>
  </si>
  <si>
    <t>QUANT.</t>
  </si>
  <si>
    <t>PREÇO UNITÁRIO</t>
  </si>
  <si>
    <t>PREÇO UNITÁRIO COM BDI</t>
  </si>
  <si>
    <t>TOTAL COM BDI</t>
  </si>
  <si>
    <t>PESO (%)</t>
  </si>
  <si>
    <t>PMA.SESAN.226</t>
  </si>
  <si>
    <t>PMA.SESAN.231</t>
  </si>
  <si>
    <t>PMA.SESAN.258</t>
  </si>
  <si>
    <t>PMA.SESAN.233</t>
  </si>
  <si>
    <t>PMA.SESAN.158</t>
  </si>
  <si>
    <t>SESAN 355</t>
  </si>
  <si>
    <t>SESAN 1.5.3</t>
  </si>
  <si>
    <t>SESAN 1.5.2</t>
  </si>
  <si>
    <t>ORÇAMENTO</t>
  </si>
  <si>
    <t>BANCO:</t>
  </si>
  <si>
    <t>SINAPI - 08/2022 - Pará
SBC - 09/2022 - Pará
SICRO3 - 04/2022 - Pará
ORSE - 07/2022 - Sergipe
SEDOP - 05/2022 - Pará</t>
  </si>
  <si>
    <t>LOCAL: CIDADE NOVA VI, ENTRE WE 72 E WE 73, ENTRE SN 21 E SN 22 - ANANINDEUA - PA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</si>
  <si>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</si>
  <si>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</si>
  <si>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</si>
  <si>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</si>
  <si>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</si>
  <si>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</si>
  <si>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</si>
  <si>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</si>
  <si>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</si>
  <si>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/>
  </si>
  <si>
    <t>Composição Auxiliar</t>
  </si>
  <si>
    <t xml:space="preserve"> 280026 </t>
  </si>
  <si>
    <t>SERVENTE COM ENCARGOS COMPLEMENTARES</t>
  </si>
  <si>
    <t>H</t>
  </si>
  <si>
    <t xml:space="preserve"> 280013 </t>
  </si>
  <si>
    <t>CARPINTEIRO COM ENCARGOS COMPLEMENTARES</t>
  </si>
  <si>
    <t>Insumo</t>
  </si>
  <si>
    <t xml:space="preserve"> D00281 </t>
  </si>
  <si>
    <t>Pernamanca 3" x 2" 4 m - madeira branca</t>
  </si>
  <si>
    <t>Material</t>
  </si>
  <si>
    <t>Dz</t>
  </si>
  <si>
    <t xml:space="preserve"> D00475 </t>
  </si>
  <si>
    <t>Lona com plotagem de gráfica</t>
  </si>
  <si>
    <t xml:space="preserve"> D00084 </t>
  </si>
  <si>
    <t>Prego 1 1/2"x13</t>
  </si>
  <si>
    <t>KG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</si>
  <si>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</si>
  <si>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</si>
  <si>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</si>
  <si>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</si>
  <si>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</si>
  <si>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</si>
  <si>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</si>
  <si>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170081 </t>
  </si>
  <si>
    <t>Ponto de luz / força (c/tubul., cx. e fiaçao) ate 200W</t>
  </si>
  <si>
    <t>PT</t>
  </si>
  <si>
    <t xml:space="preserve"> 180095 </t>
  </si>
  <si>
    <t>Registro de gaveta s/ canopla -  1/2"</t>
  </si>
  <si>
    <t xml:space="preserve"> 180299 </t>
  </si>
  <si>
    <t>Ponto de agua (incl. tubos e conexoes)</t>
  </si>
  <si>
    <t xml:space="preserve"> 190224 </t>
  </si>
  <si>
    <t>Caixa de descarga plastica - externa</t>
  </si>
  <si>
    <t xml:space="preserve"> 190218 </t>
  </si>
  <si>
    <t>Chuveiro em PVC</t>
  </si>
  <si>
    <t xml:space="preserve"> 180349 </t>
  </si>
  <si>
    <t>Fossa septica pre-moldada cap= 10 pessoas</t>
  </si>
  <si>
    <t xml:space="preserve"> 190232 </t>
  </si>
  <si>
    <t>Lavatorio de louça s/col.c/torn.,sifao e valv.</t>
  </si>
  <si>
    <t xml:space="preserve"> 180102 </t>
  </si>
  <si>
    <t>Tubo em PVC - 100mm (LS)</t>
  </si>
  <si>
    <t xml:space="preserve"> 190090 </t>
  </si>
  <si>
    <t>Bacia sifonada de louça c/ assento</t>
  </si>
  <si>
    <t xml:space="preserve"> 180093 </t>
  </si>
  <si>
    <t>Caixa sifonada de PVC c/ grelha - 100x100x50mm</t>
  </si>
  <si>
    <t xml:space="preserve"> 180350 </t>
  </si>
  <si>
    <t>Sumidouro pre-moldado cap= 10 pessoas</t>
  </si>
  <si>
    <t xml:space="preserve"> 180352 </t>
  </si>
  <si>
    <t>Caixa em alvenaria de  60x60x80cm c/ tpo. concreto</t>
  </si>
  <si>
    <t xml:space="preserve"> 180103 </t>
  </si>
  <si>
    <t>Tubo em PVC -  75mm (LS)</t>
  </si>
  <si>
    <t xml:space="preserve"> D00016 </t>
  </si>
  <si>
    <t>Tábua de madeira branca 4m</t>
  </si>
  <si>
    <t xml:space="preserve"> D00015 </t>
  </si>
  <si>
    <t>Tábua de madeira forte 4m</t>
  </si>
  <si>
    <t xml:space="preserve"> D00081 </t>
  </si>
  <si>
    <t>Prego 2 1/2"x10</t>
  </si>
  <si>
    <t xml:space="preserve"> D00059 </t>
  </si>
  <si>
    <t>Cadeado No. 30</t>
  </si>
  <si>
    <t xml:space="preserve"> D00002 </t>
  </si>
  <si>
    <t>Massa de vedação</t>
  </si>
  <si>
    <t xml:space="preserve"> D00062 </t>
  </si>
  <si>
    <t>Dobradiça 3"x3" com parafuso</t>
  </si>
  <si>
    <t xml:space="preserve"> D00060 </t>
  </si>
  <si>
    <t>Aldrava p/ cadeado (4x1/2")</t>
  </si>
  <si>
    <t xml:space="preserve"> D00001 </t>
  </si>
  <si>
    <t>Parafuso fo go 5/16" c= 110mm</t>
  </si>
  <si>
    <t xml:space="preserve"> D00019 </t>
  </si>
  <si>
    <t>Régua 3"x1" 4 m apar.</t>
  </si>
  <si>
    <t xml:space="preserve"> D00049 </t>
  </si>
  <si>
    <t>Telha fibrotex (1.22x0.55m) e=4mm</t>
  </si>
  <si>
    <t xml:space="preserve"> D00061 </t>
  </si>
  <si>
    <t>Fechadura de sobrepor comum</t>
  </si>
  <si>
    <t xml:space="preserve"> D00344 </t>
  </si>
  <si>
    <t>Arruela concava em PVC d=5/16"</t>
  </si>
  <si>
    <t xml:space="preserve"> SESAN 1.5.2 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</si>
  <si>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</si>
  <si>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</si>
  <si>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</si>
  <si>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</si>
  <si>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</si>
  <si>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</si>
  <si>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 xml:space="preserve"> SESAN 1.5.3 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</si>
  <si>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</si>
  <si>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</si>
  <si>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</si>
  <si>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</si>
  <si>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</si>
  <si>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</si>
  <si>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Mobilização / Instalações Provisórias / Desmobilização</t>
  </si>
  <si>
    <t xml:space="preserve"> 4299 </t>
  </si>
  <si>
    <t>Aluguel de container - Almoxarifado sem banheiro - 6,00 x 2,40m mês</t>
  </si>
  <si>
    <t xml:space="preserve"> 280023 </t>
  </si>
  <si>
    <t>PEDREIRO COM ENCARGOS COMPLEMENTARES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</si>
  <si>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</si>
  <si>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</si>
  <si>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</si>
  <si>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</si>
  <si>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</si>
  <si>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</si>
  <si>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050259 </t>
  </si>
  <si>
    <t>Concreto c/ seixo Fck= 20 MPA (incl. lançamento e adensamento)</t>
  </si>
  <si>
    <t xml:space="preserve"> 050038 </t>
  </si>
  <si>
    <t>Armação p/ concreto</t>
  </si>
  <si>
    <t xml:space="preserve"> 050037 </t>
  </si>
  <si>
    <t>Desforma</t>
  </si>
  <si>
    <t xml:space="preserve"> 050036 </t>
  </si>
  <si>
    <t>Forma  c/ madeira branca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</si>
  <si>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</si>
  <si>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</si>
  <si>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</si>
  <si>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</si>
  <si>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</si>
  <si>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</si>
  <si>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</si>
  <si>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</si>
  <si>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280007 </t>
  </si>
  <si>
    <t>AUXILIAR DE ELETRICISTA COM ENCARGOS COMPLEMENTARES</t>
  </si>
  <si>
    <t xml:space="preserve"> 280014 </t>
  </si>
  <si>
    <t>ELETRICISTA COM ENCARGOS COMPLEMENTARES</t>
  </si>
  <si>
    <t xml:space="preserve"> E00015 </t>
  </si>
  <si>
    <t>INEL - INSTALAÇÃO ELÉTRICA/ELETRIFICAÇÃO E ILUMINAÇÃO EXTERNA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</si>
  <si>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</si>
  <si>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</si>
  <si>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88247 </t>
  </si>
  <si>
    <t xml:space="preserve"> 88264 </t>
  </si>
  <si>
    <t xml:space="preserve"> 00013393 </t>
  </si>
  <si>
    <t>QUADRO DE DISTRIBUICAO COM BARRAMENTO TRIFASICO, DE EMBUTIR, EM CHAPA DE ACO GALVANIZADO, PARA 12 DISJUNTORES DIN, 100 A</t>
  </si>
  <si>
    <t xml:space="preserve"> 97734 </t>
  </si>
  <si>
    <t>PEÇA RETANGULAR PRÉ-MOLDADA, VOLUME DE CONCRETO DE 10 A 30 LITROS, TAXA DE AÇO APROXIMADA DE 30KG/M³. AF_01/2018</t>
  </si>
  <si>
    <t>FUES - FUNDAÇÕES E ESTRUTURAS</t>
  </si>
  <si>
    <t xml:space="preserve"> 101619 </t>
  </si>
  <si>
    <t>PREPARO DE FUNDO DE VALA COM LARGURA MENOR QUE 1,5 M, COM CAMADA DE BRITA, LANÇAMENTO MANUAL. AF_08/2020</t>
  </si>
  <si>
    <t>MOVT - MOVIMENTO DE TERRA</t>
  </si>
  <si>
    <t xml:space="preserve"> 87316 </t>
  </si>
  <si>
    <t>ARGAMASSA TRAÇO 1:4 (EM VOLUME DE CIMENTO E AREIA GROSSA ÚMIDA) PARA CHAPISCO CONVENCIONAL, PREPARO MECÂNICO COM BETONEIRA 400 L. AF_08/2019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</si>
  <si>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</si>
  <si>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</si>
  <si>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88309 </t>
  </si>
  <si>
    <t xml:space="preserve"> 88316 </t>
  </si>
  <si>
    <t xml:space="preserve"> 00000650 </t>
  </si>
  <si>
    <t>BLOCO DE VEDACAO DE CONCRETO, 9 X 19 X 39 CM (CLASSE C - NBR 6136)</t>
  </si>
  <si>
    <t xml:space="preserve"> E00658 </t>
  </si>
  <si>
    <t>Relé fotoeletrico</t>
  </si>
  <si>
    <t xml:space="preserve"> E00085 </t>
  </si>
  <si>
    <t xml:space="preserve"> E00020 </t>
  </si>
  <si>
    <t>Fita isolante</t>
  </si>
  <si>
    <t xml:space="preserve"> E00372 </t>
  </si>
  <si>
    <t>Cabo de cobre 6,00 mm2 - 1 KV</t>
  </si>
  <si>
    <t xml:space="preserve"> E00370 </t>
  </si>
  <si>
    <t>Cabo de cobre 2,5 mm2 - 1 KV</t>
  </si>
  <si>
    <t xml:space="preserve"> SESAN 355 </t>
  </si>
  <si>
    <t>PAVI - PAVIMENTAÇÃO</t>
  </si>
  <si>
    <t xml:space="preserve"> 94964 </t>
  </si>
  <si>
    <t>CONCRETO FCK = 20MPA, TRAÇO 1:2,7:3 (EM MASSA SECA DE CIMENTO/ AREIA MÉDIA/ BRITA 1) - PREPARO MECÂNICO COM BETONEIRA 400 L. AF_05/2021</t>
  </si>
  <si>
    <t xml:space="preserve"> 00000142 </t>
  </si>
  <si>
    <t>SELANTE ELASTICO MONOCOMPONENTE A BASE DE POLIURETANO (PU) PARA JUNTAS DIVERSAS</t>
  </si>
  <si>
    <t>310ML</t>
  </si>
  <si>
    <t xml:space="preserve"> 280012 </t>
  </si>
  <si>
    <t>CALCETEIRO COM ENCARGOS COMPLEMENTARES</t>
  </si>
  <si>
    <t xml:space="preserve"> 260765 </t>
  </si>
  <si>
    <t>Argamassa p/rejuntamento de blokret (1:7)</t>
  </si>
  <si>
    <t xml:space="preserve"> J00005 </t>
  </si>
  <si>
    <t>Areia</t>
  </si>
  <si>
    <t xml:space="preserve"> D00339 </t>
  </si>
  <si>
    <t>Bloco de concreto intertravado e=8cm</t>
  </si>
  <si>
    <t xml:space="preserve"> D00412 </t>
  </si>
  <si>
    <t>Bloco de concreto intertravado pigmentado (incl. colchão de areia e rejuntamento)</t>
  </si>
  <si>
    <t>DROP - DRENAGEM/OBRAS DE CONTENÇÃO / POÇOS DE VISITA E CAIXAS</t>
  </si>
  <si>
    <t xml:space="preserve"> 92960 </t>
  </si>
  <si>
    <t>MÁQUINA EXTRUSORA DE CONCRETO PARA GUIAS E SARJETAS, MOTOR A DIESEL, POTÊNCIA 14 CV - CHP DIURNO. AF_12/2015</t>
  </si>
  <si>
    <t>CHOR - CUSTOS HORÁRIOS DE MÁQUINAS E EQUIPAMENTOS</t>
  </si>
  <si>
    <t>CHP</t>
  </si>
  <si>
    <t xml:space="preserve"> 92961 </t>
  </si>
  <si>
    <t>MÁQUINA EXTRUSORA DE CONCRETO PARA GUIAS E SARJETAS, MOTOR A DIESEL, POTÊNCIA 14 CV - CHI DIURNO. AF_12/2015</t>
  </si>
  <si>
    <t>CHI</t>
  </si>
  <si>
    <t xml:space="preserve"> 88631 </t>
  </si>
  <si>
    <t>ARGAMASSA TRAÇO 1:4 (EM VOLUME DE CIMENTO E AREIA MÉDIA ÚMIDA), PREPARO MANUAL. AF_08/2019</t>
  </si>
  <si>
    <t xml:space="preserve"> 88243 </t>
  </si>
  <si>
    <t>AJUDANTE ESPECIALIZADO COM ENCARGOS COMPLEMENTARES</t>
  </si>
  <si>
    <t xml:space="preserve"> 00000370 </t>
  </si>
  <si>
    <t>AREIA MEDIA - POSTO JAZIDA/FORNECEDOR (RETIRADO NA JAZIDA, SEM TRANSPORTE)</t>
  </si>
  <si>
    <t xml:space="preserve"> 00034492 </t>
  </si>
  <si>
    <t>CONCRETO USINADO BOMBEAVEL, CLASSE DE RESISTENCIA C20, COM BRITA 0 E 1, SLUMP = 100 +/- 20 MM, EXCLUI SERVICO DE BOMBEAMENTO (NBR 8953)</t>
  </si>
  <si>
    <t>PISO - PISOS</t>
  </si>
  <si>
    <t>M²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</si>
  <si>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</si>
  <si>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</si>
  <si>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</si>
  <si>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</si>
  <si>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</si>
  <si>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</si>
  <si>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</si>
  <si>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 xml:space="preserve"> J00003 </t>
  </si>
  <si>
    <t>Cimento</t>
  </si>
  <si>
    <t>SC</t>
  </si>
  <si>
    <t xml:space="preserve"> A00387 </t>
  </si>
  <si>
    <t>PisoTátil direcional na cor amarelo 25x25 premoldado (16 unidades)</t>
  </si>
  <si>
    <t>PINT - PINTURAS</t>
  </si>
  <si>
    <t xml:space="preserve"> 88310 </t>
  </si>
  <si>
    <t>PINTOR COM ENCARGOS COMPLEMENTARES</t>
  </si>
  <si>
    <t xml:space="preserve"> 00012815 </t>
  </si>
  <si>
    <t>FITA CREPE ROLO DE 25 MM X 50 M</t>
  </si>
  <si>
    <t xml:space="preserve"> 00006085 </t>
  </si>
  <si>
    <t>SELADOR ACRILICO OPACO PREMIUM INTERIOR/EXTERIOR</t>
  </si>
  <si>
    <t>L</t>
  </si>
  <si>
    <t xml:space="preserve"> 00007348 </t>
  </si>
  <si>
    <t>TINTA ACRILICA PREMIUM PARA PISO</t>
  </si>
  <si>
    <t xml:space="preserve"> PMA.SESAN.158 </t>
  </si>
  <si>
    <t xml:space="preserve"> 88441 </t>
  </si>
  <si>
    <t>JARDINEIRO COM ENCARGOS COMPLEMENTARES</t>
  </si>
  <si>
    <t xml:space="preserve"> 140 </t>
  </si>
  <si>
    <t>Aço CA - 50 Ø 6,3 a 12,5mm, inclusive corte, dobragem, montagem e colocacao de ferragens nas formas, para superestruturas e fundações - R1</t>
  </si>
  <si>
    <t>Armaduras Convencionais</t>
  </si>
  <si>
    <t>kg</t>
  </si>
  <si>
    <t xml:space="preserve"> 00000359 </t>
  </si>
  <si>
    <t>MUDA DE ARVORE ORNAMENTAL, OITI/AROEIRA SALSA/ANGICO/IPE/JACARANDA OU EQUIVALENTE  DA REGIAO, H= *2* M</t>
  </si>
  <si>
    <t xml:space="preserve"> 00007253 </t>
  </si>
  <si>
    <t>TERRA VEGETAL (GRANEL)</t>
  </si>
  <si>
    <t xml:space="preserve"> 00025951 </t>
  </si>
  <si>
    <t>FERTILIZANTE NPK - 10:10:10</t>
  </si>
  <si>
    <t xml:space="preserve"> 00025963 </t>
  </si>
  <si>
    <t>CALCARIO DOLOMITICO A (POSTO PEDREIRA/FORNECEDOR, SEM FRETE)</t>
  </si>
  <si>
    <t>URBA - URBANIZAÇÃO</t>
  </si>
  <si>
    <t xml:space="preserve"> 00000358 </t>
  </si>
  <si>
    <t>MUDA DE ARVORE ORNAMENTAL, OITI/AROEIRA SALSA/ANGICO/IPE/JACARANDA OU EQUIVALENTE  DA REGIAO, H= *1* M</t>
  </si>
  <si>
    <t xml:space="preserve"> 280018 </t>
  </si>
  <si>
    <t xml:space="preserve"> U00003 </t>
  </si>
  <si>
    <t>Grama em placa</t>
  </si>
  <si>
    <t xml:space="preserve"> J00008 </t>
  </si>
  <si>
    <t>Terra preta vegetal</t>
  </si>
  <si>
    <t xml:space="preserve"> 00011161 </t>
  </si>
  <si>
    <t>CAL HIDRATADA PARA PINTURA</t>
  </si>
  <si>
    <t xml:space="preserve"> 050258 </t>
  </si>
  <si>
    <t>Concreto c/ seixo Fck= 15 MPA (incl. lançamento e adensamento)</t>
  </si>
  <si>
    <t>REFORMA E RECONSTRUCAO</t>
  </si>
  <si>
    <t xml:space="preserve"> 000100 </t>
  </si>
  <si>
    <t>AREIA GROSSA LAVADA</t>
  </si>
  <si>
    <t xml:space="preserve"> 000050 </t>
  </si>
  <si>
    <t>CIMENTO PORTLAND CP III 32RS NBR 11578 (quilo)</t>
  </si>
  <si>
    <t xml:space="preserve"> 000200 </t>
  </si>
  <si>
    <t>PEDRA BRITADA #1 E 2</t>
  </si>
  <si>
    <t xml:space="preserve"> E00388 </t>
  </si>
  <si>
    <t>INSTALACOES ELETRICAS - LUMINARIAS</t>
  </si>
  <si>
    <t xml:space="preserve"> 003420 </t>
  </si>
  <si>
    <t>FITA ISOLANTE HIGHLAND ADESIVA 19m x 20mm</t>
  </si>
  <si>
    <t xml:space="preserve"> 036681 </t>
  </si>
  <si>
    <t>FITA LED 2835PARA PERFIL11W 120 LEDS 1350 LUMENS</t>
  </si>
  <si>
    <t xml:space="preserve"> 000756 </t>
  </si>
  <si>
    <t>LUMINARIA PERFIL DE EMBUTIR 2M SLIM FITA LED - LUM21</t>
  </si>
  <si>
    <t xml:space="preserve"> 036680 </t>
  </si>
  <si>
    <t>PRESILHA GARRA PARA PERFIL DE LED UNICO</t>
  </si>
  <si>
    <t xml:space="preserve"> PMA.SESAN.233 </t>
  </si>
  <si>
    <t xml:space="preserve"> PMA.SESAN.258 </t>
  </si>
  <si>
    <t>REVE - REVESTIMENTO E TRATAMENTO DE SUPERFÍCIES</t>
  </si>
  <si>
    <t xml:space="preserve"> 00001113 </t>
  </si>
  <si>
    <t>RUFO EXTERNO/INTERNO DE CHAPA DE ACO GALVANIZADA NUM 26, CORTE 33 CM</t>
  </si>
  <si>
    <t xml:space="preserve"> 00005318 </t>
  </si>
  <si>
    <t>DILUENTE AGUARRAS</t>
  </si>
  <si>
    <t xml:space="preserve"> 00007292 </t>
  </si>
  <si>
    <t>TINTA ESMALTE SINTETICO PREMIUM BRILHANTE</t>
  </si>
  <si>
    <t xml:space="preserve"> 10.1.9 </t>
  </si>
  <si>
    <t xml:space="preserve"> 13166 </t>
  </si>
  <si>
    <t>Revestimento em Pedra Portuguesa, exclusive regularização de base ou emboço</t>
  </si>
  <si>
    <t>Azulejos e Cerâmicas</t>
  </si>
  <si>
    <t xml:space="preserve"> 10549 </t>
  </si>
  <si>
    <t>Encargos Complementares - Servente</t>
  </si>
  <si>
    <t>Provisórios</t>
  </si>
  <si>
    <t>h</t>
  </si>
  <si>
    <t xml:space="preserve"> 10550 </t>
  </si>
  <si>
    <t>Encargos Complementares - Pedreiro</t>
  </si>
  <si>
    <t xml:space="preserve"> 12977 </t>
  </si>
  <si>
    <t>Argamassa industrializada Gail AC-III - E, ou similar kg</t>
  </si>
  <si>
    <t xml:space="preserve"> 13954 </t>
  </si>
  <si>
    <t>Pedra Natural para piso 50 x 50 cm, Cor Bege - Limestone ou similar m2</t>
  </si>
  <si>
    <t xml:space="preserve"> 00004750 </t>
  </si>
  <si>
    <t>PEDREIRO (HORISTA)</t>
  </si>
  <si>
    <t>Mão de Obra</t>
  </si>
  <si>
    <t xml:space="preserve"> 00006111 </t>
  </si>
  <si>
    <t>SERVENTE DE OBRAS</t>
  </si>
  <si>
    <t xml:space="preserve"> 280025 </t>
  </si>
  <si>
    <t>SERRALHEIRO COM ENCARGOS COMPLEMENTARES</t>
  </si>
  <si>
    <t xml:space="preserve"> H00269 </t>
  </si>
  <si>
    <t>Tubo fo go 2" - (sem costura com rosca)</t>
  </si>
  <si>
    <t xml:space="preserve"> D00423 </t>
  </si>
  <si>
    <t xml:space="preserve"> PMA.SESAN.231 </t>
  </si>
  <si>
    <t>un</t>
  </si>
  <si>
    <t xml:space="preserve"> 126 </t>
  </si>
  <si>
    <t>Concreto simples fabricado na obra, fck=15 mpa, lançado e adensado</t>
  </si>
  <si>
    <t>Concreto Simples</t>
  </si>
  <si>
    <t xml:space="preserve"> 10552 </t>
  </si>
  <si>
    <t>Encargos Complementares - Eletricista</t>
  </si>
  <si>
    <t xml:space="preserve"> 00002436 </t>
  </si>
  <si>
    <t>ELETRICISTA (HORISTA)</t>
  </si>
  <si>
    <t xml:space="preserve"> 1360 </t>
  </si>
  <si>
    <t>Luminária fechada, c/ 2 pétalas, p/ iluminação de avenidas e praças c/ difusor acrílico (tecnolux ref.cw-565 D/5 ou similar un</t>
  </si>
  <si>
    <t xml:space="preserve"> 13284 </t>
  </si>
  <si>
    <t>Lâmpada led 100w, luz branca 6500k, TLN190 - E40, 120º de ângulo de abertura, marca Glight ou similar un</t>
  </si>
  <si>
    <t xml:space="preserve"> 9158 </t>
  </si>
  <si>
    <t>Poste decorativo com 02 pétalas, difusor em vidro leitoso brilhante ref. XR-708/2 da Xoulux ou similar, com 6,00m un</t>
  </si>
  <si>
    <t xml:space="preserve"> 050260 </t>
  </si>
  <si>
    <t>Concreto c/ seixo Fck= 18.0 MPA (incl. lançamento e adensamento)</t>
  </si>
  <si>
    <t xml:space="preserve"> 00005330 </t>
  </si>
  <si>
    <t>DILUENTE EPOXI</t>
  </si>
  <si>
    <t xml:space="preserve"> 00044072 </t>
  </si>
  <si>
    <t>PRIMER EPOXI / EPOXIDICO</t>
  </si>
  <si>
    <t xml:space="preserve"> 00007304 </t>
  </si>
  <si>
    <t>TINTA EPOXI BASE AGUA PREMIUM, BRANCA</t>
  </si>
  <si>
    <t>Limpeza</t>
  </si>
  <si>
    <t xml:space="preserve"> 2414 </t>
  </si>
  <si>
    <t>Vassoura piaçava un</t>
  </si>
  <si>
    <t xml:space="preserve"> 1997 </t>
  </si>
  <si>
    <t>Sabão em pó kg</t>
  </si>
  <si>
    <t xml:space="preserve"> PMA.SESAN.226 </t>
  </si>
  <si>
    <t>UNIDADE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</si>
  <si>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</si>
  <si>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</si>
  <si>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</si>
  <si>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</si>
  <si>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</si>
  <si>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</si>
  <si>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</si>
  <si>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</si>
  <si>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SECRETARIA MUNICIPAL SANEAMENTO E INFRA ESTRUTURA - SESAN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</si>
  <si>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</si>
  <si>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</si>
  <si>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</si>
  <si>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</si>
  <si>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</si>
  <si>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</si>
  <si>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</si>
  <si>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</si>
  <si>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</si>
  <si>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</si>
  <si>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</si>
  <si>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</si>
  <si>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</si>
  <si>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</si>
  <si>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</si>
  <si>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</si>
  <si>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</si>
  <si>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</si>
  <si>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</si>
  <si>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</si>
  <si>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</si>
  <si>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</si>
  <si>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</si>
  <si>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</si>
  <si>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</si>
  <si>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</si>
  <si>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</si>
  <si>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</si>
  <si>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</si>
  <si>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</si>
  <si>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</si>
  <si>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</si>
  <si>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</si>
  <si>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</si>
  <si>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</si>
  <si>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</si>
  <si>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</si>
  <si>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</si>
  <si>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</si>
  <si>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</si>
  <si>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</si>
  <si>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</si>
  <si>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</si>
  <si>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</si>
  <si>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</si>
  <si>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</si>
  <si>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</si>
  <si>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</si>
  <si>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</si>
  <si>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</si>
  <si>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</si>
  <si>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</si>
  <si>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</si>
  <si>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</si>
  <si>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</si>
  <si>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</si>
  <si>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</si>
  <si>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</si>
  <si>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</si>
  <si>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</si>
  <si>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</si>
  <si>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</si>
  <si>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</si>
  <si>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</si>
  <si>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</si>
  <si>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</si>
  <si>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</si>
  <si>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</si>
  <si>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</si>
  <si>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</si>
  <si>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LOCAL: CIDADE NOVA VI, ENTRE WE 72 E WE 73, ENTRE SN 21 E SN 22</t>
  </si>
  <si>
    <t>PREFEITURA MUNICIPAL DE ANANINDEUA - PMA</t>
  </si>
  <si>
    <t>SECRETARIA MUNICIPAL DE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</si>
  <si>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</si>
  <si>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</si>
  <si>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</si>
  <si>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</si>
  <si>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</si>
  <si>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</si>
  <si>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</si>
  <si>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</si>
  <si>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</si>
  <si>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</si>
  <si>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</si>
  <si>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</si>
  <si>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</si>
  <si>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</si>
  <si>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</si>
  <si>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</si>
  <si>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</si>
  <si>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</si>
  <si>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</si>
  <si>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</si>
  <si>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</si>
  <si>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</si>
  <si>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</si>
  <si>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</si>
  <si>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</si>
  <si>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</si>
  <si>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</si>
  <si>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</si>
  <si>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</si>
  <si>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</si>
  <si>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</si>
  <si>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</si>
  <si>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</si>
  <si>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</si>
  <si>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</si>
  <si>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</si>
  <si>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</si>
  <si>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</si>
  <si>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</si>
  <si>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</si>
  <si>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</si>
  <si>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</si>
  <si>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</si>
  <si>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</si>
  <si>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Composições Analíticas com Preço Unitário</t>
  </si>
  <si>
    <t>Composições Principais</t>
  </si>
  <si>
    <t>SINAPI - 08/2022 - Pará
SBC - 09/2022 - Pará
SICRO3 - 04/2022 - Pará
ORSE - 08/2022 - Sergipe
SEDOP - 05/2022 - Pará</t>
  </si>
  <si>
    <t>Cronograma Físico e Financeiro</t>
  </si>
  <si>
    <t>Item</t>
  </si>
  <si>
    <t>Total Por Etapa</t>
  </si>
  <si>
    <t>1ª Semana</t>
  </si>
  <si>
    <t>2ª Semana</t>
  </si>
  <si>
    <t>3ª Semana</t>
  </si>
  <si>
    <t>4ª Semana</t>
  </si>
  <si>
    <t>5ª Semana</t>
  </si>
  <si>
    <t>6ª Semana</t>
  </si>
  <si>
    <t>Porcentagem</t>
  </si>
  <si>
    <t>Custo</t>
  </si>
  <si>
    <t>Porcentagem Acumulado</t>
  </si>
  <si>
    <t>100,0%</t>
  </si>
  <si>
    <t>Custo Acumulado</t>
  </si>
  <si>
    <t>100,00%
27.921,98</t>
  </si>
  <si>
    <t>100,00%
4.626,02</t>
  </si>
  <si>
    <t>25,00%
1.156,51</t>
  </si>
  <si>
    <t>75,00%
3.469,52</t>
  </si>
  <si>
    <t>100,00%
7.824,71</t>
  </si>
  <si>
    <t>50,00%
3.912,36</t>
  </si>
  <si>
    <t>100,00%
6.049,31</t>
  </si>
  <si>
    <t>50,00%
3.024,66</t>
  </si>
  <si>
    <t>100,00%
4.063,79</t>
  </si>
  <si>
    <t>100,00%
46.323,41</t>
  </si>
  <si>
    <t>50,00%
23.161,71</t>
  </si>
  <si>
    <t>100,00%
909,95</t>
  </si>
  <si>
    <t>100,00%
10.009,34</t>
  </si>
  <si>
    <t>50,00%
5.004,67</t>
  </si>
  <si>
    <t>100,00%
75,03</t>
  </si>
  <si>
    <t>100,00%
25.191,71</t>
  </si>
  <si>
    <t>50,00%
12.595,86</t>
  </si>
  <si>
    <t>100,00%
3.278,39</t>
  </si>
  <si>
    <t>21,34%</t>
  </si>
  <si>
    <t>5,42%</t>
  </si>
  <si>
    <t>22,09%</t>
  </si>
  <si>
    <t>28,46%</t>
  </si>
  <si>
    <t>16,57%</t>
  </si>
  <si>
    <t>6,13%</t>
  </si>
  <si>
    <t>29.078,49</t>
  </si>
  <si>
    <t>7.381,87</t>
  </si>
  <si>
    <t>30.098,72</t>
  </si>
  <si>
    <t>38.782,22</t>
  </si>
  <si>
    <t>22.574,27</t>
  </si>
  <si>
    <t>8.358,09</t>
  </si>
  <si>
    <t>26,76%</t>
  </si>
  <si>
    <t>48,84%</t>
  </si>
  <si>
    <t>77,3%</t>
  </si>
  <si>
    <t>93,87%</t>
  </si>
  <si>
    <t>29.078,48</t>
  </si>
  <si>
    <t>36.460,35</t>
  </si>
  <si>
    <t>66.559,07</t>
  </si>
  <si>
    <t>105.341,28</t>
  </si>
  <si>
    <t>127.915,55</t>
  </si>
  <si>
    <t>136.273,64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</si>
</sst>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44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2"/>
      <name val="Arial"/>
      <family val="2"/>
    </font>
    <font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55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1" fillId="0" borderId="0" applyFont="0" applyFill="0" applyBorder="0" applyAlignment="0" applyProtection="0"/>
    <xf numFmtId="0" fontId="23" fillId="0" borderId="0"/>
    <xf numFmtId="0" fontId="24" fillId="0" borderId="0"/>
    <xf numFmtId="43" fontId="1" fillId="0" borderId="0" applyFont="0" applyFill="0" applyBorder="0" applyAlignment="0" applyProtection="0"/>
    <xf numFmtId="9" fontId="23" fillId="0" borderId="0" applyFill="0" applyBorder="0" applyAlignment="0" applyProtection="0"/>
    <xf numFmtId="0" fontId="23" fillId="0" borderId="0"/>
  </cellStyleXfs>
  <cellXfs count="324">
    <xf numFmtId="0" fontId="0" fillId="0" borderId="0" xfId="0"/>
    <xf numFmtId="0" fontId="14" fillId="15" borderId="0" xfId="0" applyFont="1" applyFill="1" applyAlignment="1">
      <alignment horizontal="left" vertical="center" wrapText="1"/>
    </xf>
    <xf numFmtId="0" fontId="11" fillId="1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3" fillId="6" borderId="21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right" vertical="center" wrapText="1"/>
    </xf>
    <xf numFmtId="164" fontId="9" fillId="0" borderId="22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right" vertical="center" wrapText="1"/>
    </xf>
    <xf numFmtId="164" fontId="9" fillId="0" borderId="26" xfId="0" applyNumberFormat="1" applyFont="1" applyBorder="1" applyAlignment="1">
      <alignment horizontal="right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right" vertical="center" wrapText="1"/>
    </xf>
    <xf numFmtId="4" fontId="6" fillId="9" borderId="18" xfId="0" applyNumberFormat="1" applyFont="1" applyFill="1" applyBorder="1" applyAlignment="1">
      <alignment horizontal="right" vertical="center" wrapText="1"/>
    </xf>
    <xf numFmtId="164" fontId="7" fillId="10" borderId="19" xfId="0" applyNumberFormat="1" applyFont="1" applyFill="1" applyBorder="1" applyAlignment="1">
      <alignment horizontal="right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left" vertical="top" wrapText="1"/>
    </xf>
    <xf numFmtId="0" fontId="4" fillId="10" borderId="30" xfId="0" applyFont="1" applyFill="1" applyBorder="1" applyAlignment="1">
      <alignment horizontal="right" vertical="top" wrapText="1"/>
    </xf>
    <xf numFmtId="0" fontId="2" fillId="17" borderId="30" xfId="0" applyFont="1" applyFill="1" applyBorder="1" applyAlignment="1">
      <alignment horizontal="left" vertical="top" wrapText="1"/>
    </xf>
    <xf numFmtId="0" fontId="2" fillId="17" borderId="30" xfId="0" applyFont="1" applyFill="1" applyBorder="1" applyAlignment="1">
      <alignment horizontal="right" vertical="top" wrapText="1"/>
    </xf>
    <xf numFmtId="0" fontId="2" fillId="17" borderId="30" xfId="0" applyFont="1" applyFill="1" applyBorder="1" applyAlignment="1">
      <alignment horizontal="center" vertical="top" wrapText="1"/>
    </xf>
    <xf numFmtId="0" fontId="9" fillId="18" borderId="30" xfId="0" applyFont="1" applyFill="1" applyBorder="1" applyAlignment="1">
      <alignment horizontal="left" vertical="top" wrapText="1"/>
    </xf>
    <xf numFmtId="0" fontId="9" fillId="18" borderId="30" xfId="0" applyFont="1" applyFill="1" applyBorder="1" applyAlignment="1">
      <alignment horizontal="right" vertical="top" wrapText="1"/>
    </xf>
    <xf numFmtId="0" fontId="9" fillId="18" borderId="30" xfId="0" applyFont="1" applyFill="1" applyBorder="1" applyAlignment="1">
      <alignment horizontal="center" vertical="top" wrapText="1"/>
    </xf>
    <xf numFmtId="165" fontId="9" fillId="18" borderId="30" xfId="0" applyNumberFormat="1" applyFont="1" applyFill="1" applyBorder="1" applyAlignment="1">
      <alignment horizontal="right" vertical="top" wrapText="1"/>
    </xf>
    <xf numFmtId="4" fontId="9" fillId="18" borderId="30" xfId="0" applyNumberFormat="1" applyFont="1" applyFill="1" applyBorder="1" applyAlignment="1">
      <alignment horizontal="right" vertical="top" wrapText="1"/>
    </xf>
    <xf numFmtId="0" fontId="14" fillId="19" borderId="30" xfId="0" applyFont="1" applyFill="1" applyBorder="1" applyAlignment="1">
      <alignment horizontal="left" vertical="top" wrapText="1"/>
    </xf>
    <xf numFmtId="0" fontId="14" fillId="19" borderId="30" xfId="0" applyFont="1" applyFill="1" applyBorder="1" applyAlignment="1">
      <alignment horizontal="right" vertical="top" wrapText="1"/>
    </xf>
    <xf numFmtId="0" fontId="14" fillId="19" borderId="30" xfId="0" applyFont="1" applyFill="1" applyBorder="1" applyAlignment="1">
      <alignment horizontal="center" vertical="top" wrapText="1"/>
    </xf>
    <xf numFmtId="165" fontId="14" fillId="19" borderId="30" xfId="0" applyNumberFormat="1" applyFont="1" applyFill="1" applyBorder="1" applyAlignment="1">
      <alignment horizontal="right" vertical="top" wrapText="1"/>
    </xf>
    <xf numFmtId="4" fontId="14" fillId="19" borderId="30" xfId="0" applyNumberFormat="1" applyFont="1" applyFill="1" applyBorder="1" applyAlignment="1">
      <alignment horizontal="right" vertical="top" wrapText="1"/>
    </xf>
    <xf numFmtId="0" fontId="14" fillId="20" borderId="30" xfId="0" applyFont="1" applyFill="1" applyBorder="1" applyAlignment="1">
      <alignment horizontal="left" vertical="top" wrapText="1"/>
    </xf>
    <xf numFmtId="0" fontId="14" fillId="20" borderId="30" xfId="0" applyFont="1" applyFill="1" applyBorder="1" applyAlignment="1">
      <alignment horizontal="right" vertical="top" wrapText="1"/>
    </xf>
    <xf numFmtId="0" fontId="14" fillId="20" borderId="30" xfId="0" applyFont="1" applyFill="1" applyBorder="1" applyAlignment="1">
      <alignment horizontal="center" vertical="top" wrapText="1"/>
    </xf>
    <xf numFmtId="165" fontId="14" fillId="20" borderId="30" xfId="0" applyNumberFormat="1" applyFont="1" applyFill="1" applyBorder="1" applyAlignment="1">
      <alignment horizontal="right" vertical="top" wrapText="1"/>
    </xf>
    <xf numFmtId="4" fontId="14" fillId="20" borderId="30" xfId="0" applyNumberFormat="1" applyFont="1" applyFill="1" applyBorder="1" applyAlignment="1">
      <alignment horizontal="right" vertical="top" wrapText="1"/>
    </xf>
    <xf numFmtId="0" fontId="9" fillId="18" borderId="31" xfId="0" applyFont="1" applyFill="1" applyBorder="1" applyAlignment="1">
      <alignment horizontal="left" vertical="top" wrapText="1"/>
    </xf>
    <xf numFmtId="0" fontId="8" fillId="17" borderId="0" xfId="0" applyFont="1" applyFill="1" applyAlignment="1">
      <alignment horizontal="center" vertical="top" wrapText="1"/>
    </xf>
    <xf numFmtId="0" fontId="4" fillId="10" borderId="32" xfId="0" applyFont="1" applyFill="1" applyBorder="1" applyAlignment="1">
      <alignment horizontal="left" vertical="top" wrapText="1"/>
    </xf>
    <xf numFmtId="4" fontId="4" fillId="10" borderId="33" xfId="0" applyNumberFormat="1" applyFont="1" applyFill="1" applyBorder="1" applyAlignment="1">
      <alignment horizontal="right" vertical="top" wrapText="1"/>
    </xf>
    <xf numFmtId="0" fontId="2" fillId="17" borderId="32" xfId="0" applyFont="1" applyFill="1" applyBorder="1" applyAlignment="1">
      <alignment horizontal="left" vertical="top" wrapText="1"/>
    </xf>
    <xf numFmtId="0" fontId="2" fillId="17" borderId="33" xfId="0" applyFont="1" applyFill="1" applyBorder="1" applyAlignment="1">
      <alignment horizontal="right" vertical="top" wrapText="1"/>
    </xf>
    <xf numFmtId="0" fontId="9" fillId="18" borderId="32" xfId="0" applyFont="1" applyFill="1" applyBorder="1" applyAlignment="1">
      <alignment horizontal="left" vertical="top" wrapText="1"/>
    </xf>
    <xf numFmtId="4" fontId="9" fillId="18" borderId="33" xfId="0" applyNumberFormat="1" applyFont="1" applyFill="1" applyBorder="1" applyAlignment="1">
      <alignment horizontal="right" vertical="top" wrapText="1"/>
    </xf>
    <xf numFmtId="0" fontId="14" fillId="19" borderId="32" xfId="0" applyFont="1" applyFill="1" applyBorder="1" applyAlignment="1">
      <alignment horizontal="left" vertical="top" wrapText="1"/>
    </xf>
    <xf numFmtId="4" fontId="14" fillId="19" borderId="33" xfId="0" applyNumberFormat="1" applyFont="1" applyFill="1" applyBorder="1" applyAlignment="1">
      <alignment horizontal="right" vertical="top" wrapText="1"/>
    </xf>
    <xf numFmtId="0" fontId="14" fillId="20" borderId="32" xfId="0" applyFont="1" applyFill="1" applyBorder="1" applyAlignment="1">
      <alignment horizontal="left" vertical="top" wrapText="1"/>
    </xf>
    <xf numFmtId="4" fontId="14" fillId="20" borderId="33" xfId="0" applyNumberFormat="1" applyFont="1" applyFill="1" applyBorder="1" applyAlignment="1">
      <alignment horizontal="right" vertical="top" wrapText="1"/>
    </xf>
    <xf numFmtId="0" fontId="14" fillId="17" borderId="8" xfId="0" applyFont="1" applyFill="1" applyBorder="1" applyAlignment="1">
      <alignment horizontal="right" vertical="top" wrapText="1"/>
    </xf>
    <xf numFmtId="0" fontId="14" fillId="17" borderId="0" xfId="0" applyFont="1" applyFill="1" applyBorder="1" applyAlignment="1">
      <alignment horizontal="right" vertical="top" wrapText="1"/>
    </xf>
    <xf numFmtId="4" fontId="14" fillId="17" borderId="0" xfId="0" applyNumberFormat="1" applyFont="1" applyFill="1" applyBorder="1" applyAlignment="1">
      <alignment horizontal="right" vertical="top" wrapText="1"/>
    </xf>
    <xf numFmtId="4" fontId="14" fillId="17" borderId="9" xfId="0" applyNumberFormat="1" applyFont="1" applyFill="1" applyBorder="1" applyAlignment="1">
      <alignment horizontal="right" vertical="top" wrapText="1"/>
    </xf>
    <xf numFmtId="0" fontId="8" fillId="17" borderId="8" xfId="0" applyFont="1" applyFill="1" applyBorder="1" applyAlignment="1">
      <alignment horizontal="right" vertical="top" wrapText="1"/>
    </xf>
    <xf numFmtId="0" fontId="8" fillId="17" borderId="0" xfId="0" applyFont="1" applyFill="1" applyBorder="1" applyAlignment="1">
      <alignment horizontal="right" vertical="top" wrapText="1"/>
    </xf>
    <xf numFmtId="165" fontId="8" fillId="17" borderId="0" xfId="0" applyNumberFormat="1" applyFont="1" applyFill="1" applyBorder="1" applyAlignment="1">
      <alignment horizontal="right" vertical="top" wrapText="1"/>
    </xf>
    <xf numFmtId="4" fontId="8" fillId="17" borderId="9" xfId="0" applyNumberFormat="1" applyFont="1" applyFill="1" applyBorder="1" applyAlignment="1">
      <alignment horizontal="right" vertical="top" wrapText="1"/>
    </xf>
    <xf numFmtId="0" fontId="9" fillId="18" borderId="34" xfId="0" applyFont="1" applyFill="1" applyBorder="1" applyAlignment="1">
      <alignment horizontal="left" vertical="top" wrapText="1"/>
    </xf>
    <xf numFmtId="0" fontId="9" fillId="18" borderId="35" xfId="0" applyFont="1" applyFill="1" applyBorder="1" applyAlignment="1">
      <alignment horizontal="left" vertical="top" wrapText="1"/>
    </xf>
    <xf numFmtId="0" fontId="14" fillId="17" borderId="8" xfId="0" applyFont="1" applyFill="1" applyBorder="1" applyAlignment="1">
      <alignment horizontal="center" vertical="top" wrapText="1"/>
    </xf>
    <xf numFmtId="0" fontId="14" fillId="17" borderId="0" xfId="0" applyFont="1" applyFill="1" applyBorder="1" applyAlignment="1">
      <alignment horizontal="center" vertical="top" wrapText="1"/>
    </xf>
    <xf numFmtId="0" fontId="14" fillId="17" borderId="9" xfId="0" applyFont="1" applyFill="1" applyBorder="1" applyAlignment="1">
      <alignment horizontal="center" vertical="top" wrapText="1"/>
    </xf>
    <xf numFmtId="0" fontId="14" fillId="17" borderId="0" xfId="0" applyFont="1" applyFill="1" applyBorder="1" applyAlignment="1">
      <alignment horizontal="left" vertical="top" wrapText="1"/>
    </xf>
    <xf numFmtId="0" fontId="14" fillId="17" borderId="37" xfId="0" applyFont="1" applyFill="1" applyBorder="1" applyAlignment="1">
      <alignment horizontal="left" vertical="top" wrapText="1"/>
    </xf>
    <xf numFmtId="0" fontId="8" fillId="17" borderId="37" xfId="0" applyFont="1" applyFill="1" applyBorder="1" applyAlignment="1">
      <alignment horizontal="right" vertical="top" wrapText="1"/>
    </xf>
    <xf numFmtId="0" fontId="22" fillId="0" borderId="1" xfId="2" applyFont="1" applyFill="1" applyBorder="1" applyAlignment="1">
      <alignment horizontal="center" vertical="center"/>
    </xf>
    <xf numFmtId="0" fontId="23" fillId="0" borderId="1" xfId="2" applyBorder="1" applyAlignment="1">
      <alignment horizontal="center" vertical="center"/>
    </xf>
    <xf numFmtId="0" fontId="23" fillId="0" borderId="1" xfId="2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166" fontId="22" fillId="0" borderId="1" xfId="2" applyNumberFormat="1" applyFont="1" applyBorder="1" applyAlignment="1">
      <alignment horizontal="center" vertical="center"/>
    </xf>
    <xf numFmtId="0" fontId="23" fillId="0" borderId="1" xfId="2" applyBorder="1" applyAlignment="1">
      <alignment vertical="center" wrapText="1"/>
    </xf>
    <xf numFmtId="166" fontId="23" fillId="0" borderId="1" xfId="2" applyNumberFormat="1" applyBorder="1" applyAlignment="1">
      <alignment horizontal="center" vertical="center"/>
    </xf>
    <xf numFmtId="166" fontId="22" fillId="22" borderId="1" xfId="2" applyNumberFormat="1" applyFont="1" applyFill="1" applyBorder="1" applyAlignment="1">
      <alignment horizontal="center" vertical="center"/>
    </xf>
    <xf numFmtId="0" fontId="23" fillId="0" borderId="0" xfId="2" applyAlignment="1">
      <alignment vertical="center"/>
    </xf>
    <xf numFmtId="0" fontId="23" fillId="0" borderId="0" xfId="2" applyAlignment="1">
      <alignment horizontal="center" vertical="center"/>
    </xf>
    <xf numFmtId="0" fontId="25" fillId="0" borderId="36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52" xfId="0" applyFont="1" applyBorder="1" applyAlignment="1">
      <alignment vertical="center" wrapText="1"/>
    </xf>
    <xf numFmtId="0" fontId="26" fillId="24" borderId="53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2" fontId="25" fillId="0" borderId="16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7" fillId="0" borderId="41" xfId="0" applyFont="1" applyBorder="1"/>
    <xf numFmtId="0" fontId="27" fillId="0" borderId="42" xfId="0" applyFont="1" applyBorder="1"/>
    <xf numFmtId="0" fontId="27" fillId="0" borderId="43" xfId="0" applyFont="1" applyBorder="1"/>
    <xf numFmtId="2" fontId="25" fillId="0" borderId="11" xfId="0" applyNumberFormat="1" applyFont="1" applyBorder="1" applyAlignment="1">
      <alignment horizontal="center"/>
    </xf>
    <xf numFmtId="0" fontId="28" fillId="25" borderId="57" xfId="0" applyFont="1" applyFill="1" applyBorder="1"/>
    <xf numFmtId="0" fontId="28" fillId="25" borderId="58" xfId="0" applyFont="1" applyFill="1" applyBorder="1"/>
    <xf numFmtId="0" fontId="28" fillId="25" borderId="59" xfId="0" applyFont="1" applyFill="1" applyBorder="1"/>
    <xf numFmtId="2" fontId="28" fillId="25" borderId="14" xfId="0" applyNumberFormat="1" applyFont="1" applyFill="1" applyBorder="1" applyAlignment="1">
      <alignment horizontal="center"/>
    </xf>
    <xf numFmtId="0" fontId="27" fillId="0" borderId="60" xfId="0" applyFont="1" applyBorder="1"/>
    <xf numFmtId="0" fontId="27" fillId="0" borderId="10" xfId="0" applyFont="1" applyBorder="1" applyAlignment="1">
      <alignment horizontal="center"/>
    </xf>
    <xf numFmtId="0" fontId="25" fillId="0" borderId="41" xfId="0" applyFont="1" applyBorder="1"/>
    <xf numFmtId="0" fontId="25" fillId="0" borderId="42" xfId="0" applyFont="1" applyBorder="1"/>
    <xf numFmtId="0" fontId="25" fillId="0" borderId="43" xfId="0" applyFont="1" applyBorder="1"/>
    <xf numFmtId="0" fontId="28" fillId="25" borderId="61" xfId="0" applyFont="1" applyFill="1" applyBorder="1"/>
    <xf numFmtId="0" fontId="28" fillId="25" borderId="42" xfId="0" applyFont="1" applyFill="1" applyBorder="1"/>
    <xf numFmtId="0" fontId="28" fillId="25" borderId="43" xfId="0" applyFont="1" applyFill="1" applyBorder="1"/>
    <xf numFmtId="2" fontId="28" fillId="25" borderId="11" xfId="0" applyNumberFormat="1" applyFont="1" applyFill="1" applyBorder="1" applyAlignment="1">
      <alignment horizontal="center"/>
    </xf>
    <xf numFmtId="0" fontId="25" fillId="0" borderId="61" xfId="0" applyFont="1" applyBorder="1"/>
    <xf numFmtId="0" fontId="25" fillId="0" borderId="11" xfId="0" applyFont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/>
    </xf>
    <xf numFmtId="0" fontId="28" fillId="25" borderId="41" xfId="0" applyFont="1" applyFill="1" applyBorder="1"/>
    <xf numFmtId="2" fontId="27" fillId="25" borderId="10" xfId="0" applyNumberFormat="1" applyFont="1" applyFill="1" applyBorder="1" applyAlignment="1">
      <alignment horizontal="center"/>
    </xf>
    <xf numFmtId="0" fontId="27" fillId="25" borderId="41" xfId="0" applyFont="1" applyFill="1" applyBorder="1"/>
    <xf numFmtId="0" fontId="27" fillId="25" borderId="42" xfId="0" applyFont="1" applyFill="1" applyBorder="1"/>
    <xf numFmtId="0" fontId="27" fillId="25" borderId="43" xfId="0" applyFont="1" applyFill="1" applyBorder="1"/>
    <xf numFmtId="2" fontId="27" fillId="25" borderId="11" xfId="0" applyNumberFormat="1" applyFont="1" applyFill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8" xfId="0" applyBorder="1"/>
    <xf numFmtId="43" fontId="29" fillId="0" borderId="9" xfId="4" applyFont="1" applyBorder="1"/>
    <xf numFmtId="2" fontId="30" fillId="0" borderId="9" xfId="0" applyNumberFormat="1" applyFont="1" applyBorder="1"/>
    <xf numFmtId="0" fontId="31" fillId="26" borderId="8" xfId="0" applyFont="1" applyFill="1" applyBorder="1"/>
    <xf numFmtId="0" fontId="31" fillId="26" borderId="0" xfId="0" applyFont="1" applyFill="1"/>
    <xf numFmtId="0" fontId="32" fillId="26" borderId="0" xfId="0" applyFont="1" applyFill="1"/>
    <xf numFmtId="166" fontId="33" fillId="26" borderId="9" xfId="0" applyNumberFormat="1" applyFont="1" applyFill="1" applyBorder="1"/>
    <xf numFmtId="0" fontId="0" fillId="0" borderId="9" xfId="0" applyBorder="1"/>
    <xf numFmtId="0" fontId="34" fillId="0" borderId="36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2" fontId="27" fillId="0" borderId="1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25" fillId="0" borderId="65" xfId="0" applyFont="1" applyBorder="1"/>
    <xf numFmtId="0" fontId="25" fillId="0" borderId="58" xfId="0" applyFont="1" applyBorder="1"/>
    <xf numFmtId="0" fontId="25" fillId="0" borderId="59" xfId="0" applyFont="1" applyBorder="1"/>
    <xf numFmtId="2" fontId="35" fillId="0" borderId="22" xfId="0" applyNumberFormat="1" applyFont="1" applyBorder="1" applyAlignment="1">
      <alignment horizontal="center" vertical="center"/>
    </xf>
    <xf numFmtId="0" fontId="34" fillId="0" borderId="49" xfId="0" applyFont="1" applyBorder="1" applyAlignment="1">
      <alignment vertical="center"/>
    </xf>
    <xf numFmtId="0" fontId="34" fillId="0" borderId="50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7" fillId="0" borderId="8" xfId="0" applyFont="1" applyBorder="1"/>
    <xf numFmtId="0" fontId="37" fillId="0" borderId="0" xfId="0" applyFont="1"/>
    <xf numFmtId="10" fontId="37" fillId="0" borderId="0" xfId="5" applyNumberFormat="1" applyFont="1" applyBorder="1"/>
    <xf numFmtId="0" fontId="38" fillId="0" borderId="0" xfId="0" applyFont="1"/>
    <xf numFmtId="10" fontId="39" fillId="0" borderId="9" xfId="5" applyNumberFormat="1" applyFont="1" applyBorder="1"/>
    <xf numFmtId="10" fontId="40" fillId="0" borderId="0" xfId="0" applyNumberFormat="1" applyFont="1"/>
    <xf numFmtId="10" fontId="41" fillId="0" borderId="9" xfId="0" applyNumberFormat="1" applyFont="1" applyBorder="1"/>
    <xf numFmtId="0" fontId="38" fillId="0" borderId="9" xfId="0" applyFont="1" applyBorder="1"/>
    <xf numFmtId="0" fontId="40" fillId="27" borderId="61" xfId="0" applyFont="1" applyFill="1" applyBorder="1" applyAlignment="1">
      <alignment horizontal="right"/>
    </xf>
    <xf numFmtId="0" fontId="40" fillId="27" borderId="42" xfId="0" applyFont="1" applyFill="1" applyBorder="1"/>
    <xf numFmtId="10" fontId="40" fillId="27" borderId="43" xfId="0" applyNumberFormat="1" applyFont="1" applyFill="1" applyBorder="1"/>
    <xf numFmtId="0" fontId="41" fillId="0" borderId="41" xfId="0" applyFont="1" applyBorder="1"/>
    <xf numFmtId="0" fontId="41" fillId="0" borderId="42" xfId="0" applyFont="1" applyBorder="1"/>
    <xf numFmtId="10" fontId="41" fillId="0" borderId="66" xfId="0" applyNumberFormat="1" applyFont="1" applyBorder="1"/>
    <xf numFmtId="0" fontId="38" fillId="0" borderId="8" xfId="0" applyFont="1" applyBorder="1"/>
    <xf numFmtId="0" fontId="39" fillId="0" borderId="9" xfId="0" applyFont="1" applyBorder="1" applyAlignment="1">
      <alignment horizontal="right"/>
    </xf>
    <xf numFmtId="0" fontId="23" fillId="28" borderId="36" xfId="6" applyFill="1" applyBorder="1"/>
    <xf numFmtId="0" fontId="23" fillId="28" borderId="37" xfId="6" applyFill="1" applyBorder="1"/>
    <xf numFmtId="0" fontId="2" fillId="17" borderId="18" xfId="0" applyFont="1" applyFill="1" applyBorder="1" applyAlignment="1">
      <alignment horizontal="center" vertical="center" wrapText="1"/>
    </xf>
    <xf numFmtId="0" fontId="2" fillId="17" borderId="19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9" fillId="10" borderId="67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68" xfId="0" applyFont="1" applyFill="1" applyBorder="1" applyAlignment="1">
      <alignment horizontal="center" vertical="center" wrapText="1"/>
    </xf>
    <xf numFmtId="0" fontId="4" fillId="10" borderId="69" xfId="0" applyFont="1" applyFill="1" applyBorder="1" applyAlignment="1">
      <alignment horizontal="center" vertical="center" wrapText="1"/>
    </xf>
    <xf numFmtId="0" fontId="4" fillId="10" borderId="7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17" borderId="0" xfId="0" applyFont="1" applyFill="1" applyAlignment="1">
      <alignment horizontal="left" vertical="center" wrapText="1"/>
    </xf>
    <xf numFmtId="0" fontId="8" fillId="17" borderId="0" xfId="0" applyFont="1" applyFill="1" applyAlignment="1">
      <alignment horizontal="right" vertical="center" wrapText="1"/>
    </xf>
    <xf numFmtId="0" fontId="4" fillId="10" borderId="71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right" vertical="center" wrapText="1"/>
    </xf>
    <xf numFmtId="4" fontId="13" fillId="14" borderId="13" xfId="0" applyNumberFormat="1" applyFont="1" applyFill="1" applyBorder="1" applyAlignment="1">
      <alignment horizontal="right" vertical="center" wrapText="1"/>
    </xf>
    <xf numFmtId="0" fontId="12" fillId="13" borderId="13" xfId="0" applyFont="1" applyFill="1" applyBorder="1" applyAlignment="1">
      <alignment horizontal="right" vertical="center" wrapText="1"/>
    </xf>
    <xf numFmtId="0" fontId="12" fillId="13" borderId="14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6" borderId="23" xfId="0" applyFont="1" applyFill="1" applyBorder="1" applyAlignment="1">
      <alignment horizontal="center" vertical="center" wrapText="1"/>
    </xf>
    <xf numFmtId="4" fontId="13" fillId="14" borderId="28" xfId="0" applyNumberFormat="1" applyFont="1" applyFill="1" applyBorder="1" applyAlignment="1">
      <alignment horizontal="right" vertical="center" wrapText="1"/>
    </xf>
    <xf numFmtId="0" fontId="12" fillId="13" borderId="28" xfId="0" applyFont="1" applyFill="1" applyBorder="1" applyAlignment="1">
      <alignment horizontal="right" vertical="center" wrapText="1"/>
    </xf>
    <xf numFmtId="0" fontId="12" fillId="13" borderId="29" xfId="0" applyFont="1" applyFill="1" applyBorder="1" applyAlignment="1">
      <alignment horizontal="right" vertical="center" wrapText="1"/>
    </xf>
    <xf numFmtId="4" fontId="13" fillId="14" borderId="1" xfId="0" applyNumberFormat="1" applyFont="1" applyFill="1" applyBorder="1" applyAlignment="1">
      <alignment horizontal="right" vertical="center" wrapText="1"/>
    </xf>
    <xf numFmtId="0" fontId="12" fillId="13" borderId="1" xfId="0" applyFont="1" applyFill="1" applyBorder="1" applyAlignment="1">
      <alignment horizontal="right" vertical="center" wrapText="1"/>
    </xf>
    <xf numFmtId="0" fontId="12" fillId="13" borderId="11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17" borderId="0" xfId="0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17" borderId="37" xfId="0" applyFont="1" applyFill="1" applyBorder="1" applyAlignment="1">
      <alignment horizontal="center" vertical="center" wrapText="1"/>
    </xf>
    <xf numFmtId="0" fontId="18" fillId="17" borderId="38" xfId="0" applyFont="1" applyFill="1" applyBorder="1" applyAlignment="1">
      <alignment horizontal="center" vertical="center" wrapText="1"/>
    </xf>
    <xf numFmtId="0" fontId="43" fillId="17" borderId="0" xfId="0" applyFont="1" applyFill="1" applyBorder="1" applyAlignment="1">
      <alignment horizontal="center" vertical="center" wrapText="1"/>
    </xf>
    <xf numFmtId="0" fontId="23" fillId="17" borderId="3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14" fillId="19" borderId="30" xfId="0" applyFont="1" applyFill="1" applyBorder="1" applyAlignment="1">
      <alignment horizontal="left" vertical="top" wrapText="1"/>
    </xf>
    <xf numFmtId="0" fontId="14" fillId="20" borderId="30" xfId="0" applyFont="1" applyFill="1" applyBorder="1" applyAlignment="1">
      <alignment horizontal="left" vertical="top" wrapText="1"/>
    </xf>
    <xf numFmtId="0" fontId="14" fillId="17" borderId="0" xfId="0" applyFont="1" applyFill="1" applyBorder="1" applyAlignment="1">
      <alignment horizontal="right" vertical="top" wrapText="1"/>
    </xf>
    <xf numFmtId="0" fontId="2" fillId="17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10" borderId="30" xfId="0" applyFont="1" applyFill="1" applyBorder="1" applyAlignment="1">
      <alignment horizontal="left" vertical="top" wrapText="1"/>
    </xf>
    <xf numFmtId="0" fontId="2" fillId="17" borderId="30" xfId="0" applyFont="1" applyFill="1" applyBorder="1" applyAlignment="1">
      <alignment horizontal="left" vertical="top" wrapText="1"/>
    </xf>
    <xf numFmtId="0" fontId="9" fillId="18" borderId="30" xfId="0" applyFont="1" applyFill="1" applyBorder="1" applyAlignment="1">
      <alignment horizontal="left" vertical="top" wrapText="1"/>
    </xf>
    <xf numFmtId="0" fontId="8" fillId="17" borderId="36" xfId="0" applyFont="1" applyFill="1" applyBorder="1" applyAlignment="1">
      <alignment horizontal="right" vertical="top" wrapText="1"/>
    </xf>
    <xf numFmtId="0" fontId="8" fillId="17" borderId="37" xfId="0" applyFont="1" applyFill="1" applyBorder="1" applyAlignment="1">
      <alignment horizontal="right" vertical="top" wrapText="1"/>
    </xf>
    <xf numFmtId="0" fontId="8" fillId="17" borderId="37" xfId="0" applyFont="1" applyFill="1" applyBorder="1" applyAlignment="1">
      <alignment horizontal="left" vertical="top" wrapText="1"/>
    </xf>
    <xf numFmtId="4" fontId="8" fillId="17" borderId="37" xfId="0" applyNumberFormat="1" applyFont="1" applyFill="1" applyBorder="1" applyAlignment="1">
      <alignment horizontal="right" vertical="top" wrapText="1"/>
    </xf>
    <xf numFmtId="0" fontId="8" fillId="17" borderId="38" xfId="0" applyFont="1" applyFill="1" applyBorder="1" applyAlignment="1">
      <alignment horizontal="right" vertical="top" wrapText="1"/>
    </xf>
    <xf numFmtId="0" fontId="8" fillId="17" borderId="8" xfId="0" applyFont="1" applyFill="1" applyBorder="1" applyAlignment="1">
      <alignment horizontal="right" vertical="top" wrapText="1"/>
    </xf>
    <xf numFmtId="0" fontId="8" fillId="17" borderId="0" xfId="0" applyFont="1" applyFill="1" applyBorder="1" applyAlignment="1">
      <alignment horizontal="right" vertical="top" wrapText="1"/>
    </xf>
    <xf numFmtId="0" fontId="8" fillId="17" borderId="0" xfId="0" applyFont="1" applyFill="1" applyBorder="1" applyAlignment="1">
      <alignment horizontal="left" vertical="top" wrapText="1"/>
    </xf>
    <xf numFmtId="4" fontId="8" fillId="17" borderId="0" xfId="0" applyNumberFormat="1" applyFont="1" applyFill="1" applyBorder="1" applyAlignment="1">
      <alignment horizontal="right" vertical="top" wrapText="1"/>
    </xf>
    <xf numFmtId="0" fontId="8" fillId="17" borderId="9" xfId="0" applyFont="1" applyFill="1" applyBorder="1" applyAlignment="1">
      <alignment horizontal="right" vertical="top" wrapText="1"/>
    </xf>
    <xf numFmtId="0" fontId="17" fillId="0" borderId="44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48" xfId="2" applyFont="1" applyBorder="1" applyAlignment="1">
      <alignment horizontal="center" vertical="center" wrapText="1"/>
    </xf>
    <xf numFmtId="0" fontId="16" fillId="23" borderId="49" xfId="3" applyFont="1" applyFill="1" applyBorder="1" applyAlignment="1">
      <alignment horizontal="center" vertical="center" wrapText="1"/>
    </xf>
    <xf numFmtId="0" fontId="16" fillId="23" borderId="50" xfId="3" applyFont="1" applyFill="1" applyBorder="1" applyAlignment="1">
      <alignment horizontal="center" vertical="center" wrapText="1"/>
    </xf>
    <xf numFmtId="0" fontId="16" fillId="23" borderId="51" xfId="3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38" fillId="0" borderId="9" xfId="0" applyFont="1" applyBorder="1" applyAlignment="1">
      <alignment horizontal="left" wrapText="1"/>
    </xf>
    <xf numFmtId="0" fontId="38" fillId="0" borderId="37" xfId="0" applyFont="1" applyBorder="1" applyAlignment="1">
      <alignment horizontal="left" wrapText="1"/>
    </xf>
    <xf numFmtId="0" fontId="38" fillId="0" borderId="38" xfId="0" applyFont="1" applyBorder="1" applyAlignment="1">
      <alignment horizontal="left" wrapText="1"/>
    </xf>
    <xf numFmtId="0" fontId="22" fillId="0" borderId="41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22" fillId="0" borderId="43" xfId="2" applyFont="1" applyBorder="1" applyAlignment="1">
      <alignment horizontal="center" vertical="center"/>
    </xf>
    <xf numFmtId="0" fontId="22" fillId="22" borderId="1" xfId="2" applyFont="1" applyFill="1" applyBorder="1" applyAlignment="1">
      <alignment horizontal="center" vertical="center"/>
    </xf>
    <xf numFmtId="0" fontId="23" fillId="0" borderId="39" xfId="2" applyBorder="1" applyAlignment="1">
      <alignment horizontal="center" vertical="center"/>
    </xf>
    <xf numFmtId="0" fontId="23" fillId="0" borderId="0" xfId="2" applyBorder="1" applyAlignment="1">
      <alignment horizontal="center" vertical="center"/>
    </xf>
    <xf numFmtId="0" fontId="23" fillId="0" borderId="23" xfId="2" applyBorder="1" applyAlignment="1">
      <alignment horizontal="center" vertical="center"/>
    </xf>
    <xf numFmtId="0" fontId="22" fillId="21" borderId="4" xfId="2" applyFont="1" applyFill="1" applyBorder="1" applyAlignment="1">
      <alignment horizontal="center" vertical="center"/>
    </xf>
    <xf numFmtId="0" fontId="22" fillId="21" borderId="3" xfId="2" applyFont="1" applyFill="1" applyBorder="1" applyAlignment="1">
      <alignment horizontal="center" vertical="center"/>
    </xf>
    <xf numFmtId="0" fontId="22" fillId="21" borderId="40" xfId="2" applyFont="1" applyFill="1" applyBorder="1" applyAlignment="1">
      <alignment horizontal="center" vertical="center"/>
    </xf>
    <xf numFmtId="0" fontId="2" fillId="17" borderId="72" xfId="0" applyFont="1" applyFill="1" applyBorder="1" applyAlignment="1">
      <alignment horizontal="center" vertical="center" wrapText="1"/>
    </xf>
    <xf numFmtId="0" fontId="2" fillId="17" borderId="73" xfId="0" applyFont="1" applyFill="1" applyBorder="1" applyAlignment="1">
      <alignment horizontal="center" vertical="center" wrapText="1"/>
    </xf>
    <xf numFmtId="0" fontId="2" fillId="17" borderId="53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43" fillId="17" borderId="8" xfId="0" applyFont="1" applyFill="1" applyBorder="1" applyAlignment="1">
      <alignment vertical="center" wrapText="1"/>
    </xf>
    <xf numFmtId="0" fontId="23" fillId="17" borderId="36" xfId="0" applyFont="1" applyFill="1" applyBorder="1" applyAlignment="1">
      <alignment vertical="center" wrapText="1"/>
    </xf>
  </cellXfs>
  <cellStyles count="7">
    <cellStyle name="Normal" xfId="0" builtinId="0"/>
    <cellStyle name="Normal 2" xfId="2"/>
    <cellStyle name="Normal 4" xfId="6"/>
    <cellStyle name="Normal_F-06-09" xfId="3"/>
    <cellStyle name="Porcentagem 4" xfId="5"/>
    <cellStyle name="Vírgula" xfId="1" builtinId="3"/>
    <cellStyle name="Vírgula 1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222250</xdr:colOff>
      <xdr:row>1</xdr:row>
      <xdr:rowOff>76200</xdr:rowOff>
    </xdr:from>
    <xdr:ext cx="1213303" cy="80374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76200"/>
          <a:ext cx="1213303" cy="8037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1150283</xdr:colOff>
      <xdr:row>4</xdr:row>
      <xdr:rowOff>85082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512233" cy="799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270621</xdr:colOff>
      <xdr:row>5</xdr:row>
      <xdr:rowOff>3404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0"/>
          <a:ext cx="1508871" cy="796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76201</xdr:rowOff>
    </xdr:from>
    <xdr:to>
      <xdr:col>1</xdr:col>
      <xdr:colOff>178734</xdr:colOff>
      <xdr:row>3</xdr:row>
      <xdr:rowOff>151758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76201"/>
          <a:ext cx="1512233" cy="866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14166</xdr:colOff>
      <xdr:row>0</xdr:row>
      <xdr:rowOff>19050</xdr:rowOff>
    </xdr:from>
    <xdr:to>
      <xdr:col>1</xdr:col>
      <xdr:colOff>536929</xdr:colOff>
      <xdr:row>5</xdr:row>
      <xdr:rowOff>68873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" y="19050"/>
          <a:ext cx="1437163" cy="954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tabSelected="1" showOutlineSymbols="0" view="pageBreakPreview" topLeftCell="A46" zoomScale="90" zoomScaleNormal="90" zoomScaleSheetLayoutView="90" workbookViewId="0">
      <selection activeCell="I72" sqref="I72:K72"/>
    </sheetView>
  </sheetViews>
  <sheetFormatPr defaultRowHeight="14.25"/>
  <cols>
    <col min="1" max="1" width="5.25" customWidth="1"/>
    <col min="2" max="2" width="7.875" customWidth="1"/>
    <col min="3" max="3" width="13" customWidth="1"/>
    <col min="4" max="4" width="10.875" customWidth="1"/>
    <col min="5" max="5" width="59.625" customWidth="1"/>
    <col min="6" max="6" width="7.125" customWidth="1"/>
    <col min="7" max="7" width="9.125" customWidth="1"/>
    <col min="8" max="8" width="12.125" customWidth="1"/>
    <col min="9" max="11" width="12" customWidth="1"/>
  </cols>
  <sheetData>
    <row r="1" spans="2:11" ht="15" thickBot="1"/>
    <row r="2" spans="2:11" ht="17.25" customHeight="1">
      <c r="B2" s="201"/>
      <c r="C2" s="202"/>
      <c r="D2" s="202" t="s">
        <v>173</v>
      </c>
      <c r="E2" s="202"/>
      <c r="F2" s="202"/>
      <c r="G2" s="202"/>
      <c r="H2" s="202"/>
      <c r="I2" s="202"/>
      <c r="J2" s="207" t="s">
        <v>196</v>
      </c>
      <c r="K2" s="208"/>
    </row>
    <row r="3" spans="2:11" ht="17.25" customHeight="1">
      <c r="B3" s="203"/>
      <c r="C3" s="204"/>
      <c r="D3" s="206" t="s">
        <v>174</v>
      </c>
      <c r="E3" s="206"/>
      <c r="F3" s="206"/>
      <c r="G3" s="206"/>
      <c r="H3" s="206"/>
      <c r="I3" s="206"/>
      <c r="J3" s="209" t="s">
        <v>197</v>
      </c>
      <c r="K3" s="210"/>
    </row>
    <row r="4" spans="2:11" ht="17.25" customHeight="1">
      <c r="B4" s="203"/>
      <c r="C4" s="204"/>
      <c r="D4" s="206" t="s">
        <v>176</v>
      </c>
      <c r="E4" s="206"/>
      <c r="F4" s="206"/>
      <c r="G4" s="206"/>
      <c r="H4" s="206"/>
      <c r="I4" s="206"/>
      <c r="J4" s="209"/>
      <c r="K4" s="210"/>
    </row>
    <row r="5" spans="2:11" ht="17.25" customHeight="1">
      <c r="B5" s="203"/>
      <c r="C5" s="204"/>
      <c r="D5" s="205" t="s">
        <v>198</v>
      </c>
      <c r="E5" s="205"/>
      <c r="F5" s="205"/>
      <c r="G5" s="205"/>
      <c r="H5" s="205"/>
      <c r="I5" s="205"/>
      <c r="J5" s="209"/>
      <c r="K5" s="210"/>
    </row>
    <row r="6" spans="2:11" ht="17.25" customHeight="1" thickBot="1">
      <c r="B6" s="203"/>
      <c r="C6" s="204"/>
      <c r="D6" s="205" t="s">
        <v>175</v>
      </c>
      <c r="E6" s="205"/>
      <c r="F6" s="205"/>
      <c r="G6" s="205"/>
      <c r="H6" s="205"/>
      <c r="I6" s="205"/>
      <c r="J6" s="209"/>
      <c r="K6" s="210"/>
    </row>
    <row r="7" spans="2:11" ht="42" customHeight="1" thickBot="1">
      <c r="B7" s="229" t="s">
        <v>195</v>
      </c>
      <c r="C7" s="230"/>
      <c r="D7" s="231"/>
      <c r="E7" s="231"/>
      <c r="F7" s="231"/>
      <c r="G7" s="231"/>
      <c r="H7" s="231"/>
      <c r="I7" s="231"/>
      <c r="J7" s="231"/>
      <c r="K7" s="232"/>
    </row>
    <row r="8" spans="2:11" ht="42.75" customHeight="1">
      <c r="B8" s="225" t="s">
        <v>177</v>
      </c>
      <c r="C8" s="223" t="s">
        <v>179</v>
      </c>
      <c r="D8" s="219" t="s">
        <v>178</v>
      </c>
      <c r="E8" s="223" t="s">
        <v>180</v>
      </c>
      <c r="F8" s="221" t="s">
        <v>181</v>
      </c>
      <c r="G8" s="219" t="s">
        <v>182</v>
      </c>
      <c r="H8" s="219" t="s">
        <v>183</v>
      </c>
      <c r="I8" s="13" t="s">
        <v>184</v>
      </c>
      <c r="J8" s="219" t="s">
        <v>185</v>
      </c>
      <c r="K8" s="217" t="s">
        <v>186</v>
      </c>
    </row>
    <row r="9" spans="2:11" ht="15.75" customHeight="1" thickBot="1">
      <c r="B9" s="226"/>
      <c r="C9" s="224"/>
      <c r="D9" s="220"/>
      <c r="E9" s="224"/>
      <c r="F9" s="222"/>
      <c r="G9" s="220"/>
      <c r="H9" s="220"/>
      <c r="I9" s="14">
        <v>0.19</v>
      </c>
      <c r="J9" s="220"/>
      <c r="K9" s="218"/>
    </row>
    <row r="10" spans="2:11" ht="24" customHeight="1" thickBot="1">
      <c r="B10" s="30" t="s">
        <v>0</v>
      </c>
      <c r="C10" s="31"/>
      <c r="D10" s="31"/>
      <c r="E10" s="32" t="s">
        <v>1</v>
      </c>
      <c r="F10" s="32"/>
      <c r="G10" s="33"/>
      <c r="H10" s="32"/>
      <c r="I10" s="32"/>
      <c r="J10" s="34">
        <v>27921.98</v>
      </c>
      <c r="K10" s="35">
        <v>0.20098601410732511</v>
      </c>
    </row>
    <row r="11" spans="2:11" ht="17.25" customHeight="1">
      <c r="B11" s="20" t="s">
        <v>2</v>
      </c>
      <c r="C11" s="21" t="s">
        <v>4</v>
      </c>
      <c r="D11" s="21" t="s">
        <v>3</v>
      </c>
      <c r="E11" s="22" t="s">
        <v>5</v>
      </c>
      <c r="F11" s="21" t="s">
        <v>6</v>
      </c>
      <c r="G11" s="21">
        <v>6</v>
      </c>
      <c r="H11" s="23">
        <v>176.25</v>
      </c>
      <c r="I11" s="23">
        <v>209.73</v>
      </c>
      <c r="J11" s="23">
        <v>1258.3800000000001</v>
      </c>
      <c r="K11" s="24">
        <v>9.0579815769646632E-3</v>
      </c>
    </row>
    <row r="12" spans="2:11" ht="17.25" customHeight="1">
      <c r="B12" s="6" t="s">
        <v>7</v>
      </c>
      <c r="C12" s="3" t="s">
        <v>4</v>
      </c>
      <c r="D12" s="3" t="s">
        <v>8</v>
      </c>
      <c r="E12" s="4" t="s">
        <v>9</v>
      </c>
      <c r="F12" s="3" t="s">
        <v>6</v>
      </c>
      <c r="G12" s="3">
        <v>6</v>
      </c>
      <c r="H12" s="5">
        <v>562.39</v>
      </c>
      <c r="I12" s="5">
        <v>669.24</v>
      </c>
      <c r="J12" s="5">
        <v>4015.44</v>
      </c>
      <c r="K12" s="7">
        <v>2.8903655130729181E-2</v>
      </c>
    </row>
    <row r="13" spans="2:11" ht="17.25" customHeight="1">
      <c r="B13" s="6" t="s">
        <v>10</v>
      </c>
      <c r="C13" s="3" t="s">
        <v>11</v>
      </c>
      <c r="D13" s="3" t="s">
        <v>194</v>
      </c>
      <c r="E13" s="4" t="s">
        <v>12</v>
      </c>
      <c r="F13" s="3" t="s">
        <v>13</v>
      </c>
      <c r="G13" s="3">
        <v>65.760000000000005</v>
      </c>
      <c r="H13" s="5">
        <v>132.19</v>
      </c>
      <c r="I13" s="5">
        <v>157.30000000000001</v>
      </c>
      <c r="J13" s="5">
        <v>10344.040000000001</v>
      </c>
      <c r="K13" s="7">
        <v>7.4457734350025867E-2</v>
      </c>
    </row>
    <row r="14" spans="2:11" ht="17.25" customHeight="1">
      <c r="B14" s="6" t="s">
        <v>14</v>
      </c>
      <c r="C14" s="3" t="s">
        <v>11</v>
      </c>
      <c r="D14" s="3" t="s">
        <v>193</v>
      </c>
      <c r="E14" s="4" t="s">
        <v>15</v>
      </c>
      <c r="F14" s="3" t="s">
        <v>16</v>
      </c>
      <c r="G14" s="3">
        <v>1</v>
      </c>
      <c r="H14" s="5">
        <v>7339.6</v>
      </c>
      <c r="I14" s="5">
        <v>8734.1200000000008</v>
      </c>
      <c r="J14" s="5">
        <v>8734.1200000000008</v>
      </c>
      <c r="K14" s="7">
        <v>6.2869322502740507E-2</v>
      </c>
    </row>
    <row r="15" spans="2:11" ht="17.25" customHeight="1" thickBot="1">
      <c r="B15" s="15" t="s">
        <v>17</v>
      </c>
      <c r="C15" s="16" t="s">
        <v>19</v>
      </c>
      <c r="D15" s="16" t="s">
        <v>18</v>
      </c>
      <c r="E15" s="17" t="s">
        <v>20</v>
      </c>
      <c r="F15" s="16" t="s">
        <v>21</v>
      </c>
      <c r="G15" s="16">
        <v>3</v>
      </c>
      <c r="H15" s="18">
        <v>1000</v>
      </c>
      <c r="I15" s="18">
        <v>1190</v>
      </c>
      <c r="J15" s="18">
        <v>3570</v>
      </c>
      <c r="K15" s="19">
        <v>2.5697320546864893E-2</v>
      </c>
    </row>
    <row r="16" spans="2:11" ht="24" customHeight="1" thickBot="1">
      <c r="B16" s="30" t="s">
        <v>22</v>
      </c>
      <c r="C16" s="31"/>
      <c r="D16" s="31"/>
      <c r="E16" s="32" t="s">
        <v>23</v>
      </c>
      <c r="F16" s="32"/>
      <c r="G16" s="36"/>
      <c r="H16" s="32"/>
      <c r="I16" s="32"/>
      <c r="J16" s="34">
        <v>4626.0200000000004</v>
      </c>
      <c r="K16" s="35">
        <v>3.3298688738433599E-2</v>
      </c>
    </row>
    <row r="17" spans="2:11" ht="17.25" customHeight="1">
      <c r="B17" s="20" t="s">
        <v>24</v>
      </c>
      <c r="C17" s="21" t="s">
        <v>4</v>
      </c>
      <c r="D17" s="21" t="s">
        <v>25</v>
      </c>
      <c r="E17" s="22" t="s">
        <v>26</v>
      </c>
      <c r="F17" s="21" t="s">
        <v>6</v>
      </c>
      <c r="G17" s="21">
        <v>376.1</v>
      </c>
      <c r="H17" s="23">
        <v>8.31</v>
      </c>
      <c r="I17" s="23">
        <v>9.8800000000000008</v>
      </c>
      <c r="J17" s="23">
        <v>3715.86</v>
      </c>
      <c r="K17" s="24">
        <v>2.6747239643493945E-2</v>
      </c>
    </row>
    <row r="18" spans="2:11" ht="17.25" customHeight="1" thickBot="1">
      <c r="B18" s="15" t="s">
        <v>27</v>
      </c>
      <c r="C18" s="16" t="s">
        <v>4</v>
      </c>
      <c r="D18" s="16" t="s">
        <v>28</v>
      </c>
      <c r="E18" s="17" t="s">
        <v>29</v>
      </c>
      <c r="F18" s="16" t="s">
        <v>6</v>
      </c>
      <c r="G18" s="16">
        <v>376.1</v>
      </c>
      <c r="H18" s="18">
        <v>2.04</v>
      </c>
      <c r="I18" s="18">
        <v>2.42</v>
      </c>
      <c r="J18" s="18">
        <v>910.16</v>
      </c>
      <c r="K18" s="19">
        <v>6.5514490949396507E-3</v>
      </c>
    </row>
    <row r="19" spans="2:11" ht="24" customHeight="1" thickBot="1">
      <c r="B19" s="30" t="s">
        <v>30</v>
      </c>
      <c r="C19" s="31"/>
      <c r="D19" s="31"/>
      <c r="E19" s="32" t="s">
        <v>31</v>
      </c>
      <c r="F19" s="32"/>
      <c r="G19" s="36"/>
      <c r="H19" s="32"/>
      <c r="I19" s="32"/>
      <c r="J19" s="34">
        <v>7824.71</v>
      </c>
      <c r="K19" s="35">
        <v>5.6323272004554399E-2</v>
      </c>
    </row>
    <row r="20" spans="2:11" ht="17.25" customHeight="1" thickBot="1">
      <c r="B20" s="25" t="s">
        <v>32</v>
      </c>
      <c r="C20" s="26" t="s">
        <v>4</v>
      </c>
      <c r="D20" s="26" t="s">
        <v>33</v>
      </c>
      <c r="E20" s="27" t="s">
        <v>34</v>
      </c>
      <c r="F20" s="26" t="s">
        <v>35</v>
      </c>
      <c r="G20" s="26">
        <v>62.17</v>
      </c>
      <c r="H20" s="28">
        <v>105.77</v>
      </c>
      <c r="I20" s="28">
        <v>125.86</v>
      </c>
      <c r="J20" s="28">
        <v>7824.71</v>
      </c>
      <c r="K20" s="29">
        <v>5.6323272004554399E-2</v>
      </c>
    </row>
    <row r="21" spans="2:11" ht="24" customHeight="1" thickBot="1">
      <c r="B21" s="30" t="s">
        <v>36</v>
      </c>
      <c r="C21" s="31"/>
      <c r="D21" s="31"/>
      <c r="E21" s="32" t="s">
        <v>37</v>
      </c>
      <c r="F21" s="32"/>
      <c r="G21" s="36"/>
      <c r="H21" s="32"/>
      <c r="I21" s="32"/>
      <c r="J21" s="34">
        <v>6049.31</v>
      </c>
      <c r="K21" s="35">
        <v>4.3543713769567303E-2</v>
      </c>
    </row>
    <row r="22" spans="2:11" ht="24" customHeight="1">
      <c r="B22" s="20" t="s">
        <v>38</v>
      </c>
      <c r="C22" s="21" t="s">
        <v>4</v>
      </c>
      <c r="D22" s="21" t="s">
        <v>39</v>
      </c>
      <c r="E22" s="22" t="s">
        <v>40</v>
      </c>
      <c r="F22" s="21" t="s">
        <v>35</v>
      </c>
      <c r="G22" s="21">
        <v>0.78</v>
      </c>
      <c r="H22" s="23">
        <v>2975.19</v>
      </c>
      <c r="I22" s="23">
        <v>3540.47</v>
      </c>
      <c r="J22" s="23">
        <v>2761.56</v>
      </c>
      <c r="K22" s="24">
        <v>1.9878065134285774E-2</v>
      </c>
    </row>
    <row r="23" spans="2:11" ht="17.25" customHeight="1">
      <c r="B23" s="6" t="s">
        <v>41</v>
      </c>
      <c r="C23" s="3" t="s">
        <v>4</v>
      </c>
      <c r="D23" s="3" t="s">
        <v>42</v>
      </c>
      <c r="E23" s="4" t="s">
        <v>43</v>
      </c>
      <c r="F23" s="3" t="s">
        <v>6</v>
      </c>
      <c r="G23" s="3">
        <v>15.45</v>
      </c>
      <c r="H23" s="5">
        <v>68.22</v>
      </c>
      <c r="I23" s="5">
        <v>81.180000000000007</v>
      </c>
      <c r="J23" s="5">
        <v>1254.23</v>
      </c>
      <c r="K23" s="7">
        <v>9.0281093415950572E-3</v>
      </c>
    </row>
    <row r="24" spans="2:11" ht="17.25" customHeight="1">
      <c r="B24" s="6" t="s">
        <v>44</v>
      </c>
      <c r="C24" s="3" t="s">
        <v>4</v>
      </c>
      <c r="D24" s="3" t="s">
        <v>45</v>
      </c>
      <c r="E24" s="4" t="s">
        <v>46</v>
      </c>
      <c r="F24" s="3" t="s">
        <v>6</v>
      </c>
      <c r="G24" s="3">
        <v>30.9</v>
      </c>
      <c r="H24" s="5">
        <v>10.87</v>
      </c>
      <c r="I24" s="5">
        <v>12.93</v>
      </c>
      <c r="J24" s="5">
        <v>399.53</v>
      </c>
      <c r="K24" s="7">
        <v>2.8758684812574039E-3</v>
      </c>
    </row>
    <row r="25" spans="2:11" ht="17.25" customHeight="1" thickBot="1">
      <c r="B25" s="15" t="s">
        <v>47</v>
      </c>
      <c r="C25" s="16" t="s">
        <v>4</v>
      </c>
      <c r="D25" s="16" t="s">
        <v>48</v>
      </c>
      <c r="E25" s="17" t="s">
        <v>49</v>
      </c>
      <c r="F25" s="16" t="s">
        <v>6</v>
      </c>
      <c r="G25" s="16">
        <v>30.9</v>
      </c>
      <c r="H25" s="18">
        <v>44.44</v>
      </c>
      <c r="I25" s="18">
        <v>52.88</v>
      </c>
      <c r="J25" s="18">
        <v>1633.99</v>
      </c>
      <c r="K25" s="19">
        <v>1.1761670812429067E-2</v>
      </c>
    </row>
    <row r="26" spans="2:11" ht="24" customHeight="1" thickBot="1">
      <c r="B26" s="30" t="s">
        <v>50</v>
      </c>
      <c r="C26" s="31"/>
      <c r="D26" s="31"/>
      <c r="E26" s="32" t="s">
        <v>51</v>
      </c>
      <c r="F26" s="32"/>
      <c r="G26" s="36"/>
      <c r="H26" s="32"/>
      <c r="I26" s="32"/>
      <c r="J26" s="34">
        <v>4063.79</v>
      </c>
      <c r="K26" s="35">
        <v>2.9251684668107587E-2</v>
      </c>
    </row>
    <row r="27" spans="2:11" ht="17.25" customHeight="1">
      <c r="B27" s="20" t="s">
        <v>52</v>
      </c>
      <c r="C27" s="21" t="s">
        <v>4</v>
      </c>
      <c r="D27" s="21" t="s">
        <v>53</v>
      </c>
      <c r="E27" s="22" t="s">
        <v>54</v>
      </c>
      <c r="F27" s="21" t="s">
        <v>13</v>
      </c>
      <c r="G27" s="21">
        <v>36.020000000000003</v>
      </c>
      <c r="H27" s="23">
        <v>11.93</v>
      </c>
      <c r="I27" s="23">
        <v>14.19</v>
      </c>
      <c r="J27" s="23">
        <v>511.12</v>
      </c>
      <c r="K27" s="24">
        <v>3.6791076968945616E-3</v>
      </c>
    </row>
    <row r="28" spans="2:11" ht="41.25" customHeight="1">
      <c r="B28" s="6" t="s">
        <v>56</v>
      </c>
      <c r="C28" s="3" t="s">
        <v>58</v>
      </c>
      <c r="D28" s="3" t="s">
        <v>57</v>
      </c>
      <c r="E28" s="4" t="s">
        <v>59</v>
      </c>
      <c r="F28" s="3" t="s">
        <v>60</v>
      </c>
      <c r="G28" s="3">
        <v>1</v>
      </c>
      <c r="H28" s="5">
        <v>427.71</v>
      </c>
      <c r="I28" s="5">
        <v>508.97</v>
      </c>
      <c r="J28" s="5">
        <v>508.97</v>
      </c>
      <c r="K28" s="7">
        <v>3.6636317195344048E-3</v>
      </c>
    </row>
    <row r="29" spans="2:11" ht="42" customHeight="1">
      <c r="B29" s="6" t="s">
        <v>61</v>
      </c>
      <c r="C29" s="3" t="s">
        <v>58</v>
      </c>
      <c r="D29" s="3" t="s">
        <v>62</v>
      </c>
      <c r="E29" s="4" t="s">
        <v>63</v>
      </c>
      <c r="F29" s="3" t="s">
        <v>60</v>
      </c>
      <c r="G29" s="3">
        <v>2</v>
      </c>
      <c r="H29" s="5">
        <v>192.86</v>
      </c>
      <c r="I29" s="5">
        <v>229.5</v>
      </c>
      <c r="J29" s="5">
        <v>459</v>
      </c>
      <c r="K29" s="7">
        <v>3.3039412131683436E-3</v>
      </c>
    </row>
    <row r="30" spans="2:11" ht="17.25" customHeight="1">
      <c r="B30" s="6" t="s">
        <v>64</v>
      </c>
      <c r="C30" s="3" t="s">
        <v>4</v>
      </c>
      <c r="D30" s="3" t="s">
        <v>65</v>
      </c>
      <c r="E30" s="4" t="s">
        <v>66</v>
      </c>
      <c r="F30" s="3" t="s">
        <v>60</v>
      </c>
      <c r="G30" s="3">
        <v>4</v>
      </c>
      <c r="H30" s="5">
        <v>83.04</v>
      </c>
      <c r="I30" s="5">
        <v>98.81</v>
      </c>
      <c r="J30" s="5">
        <v>395.24</v>
      </c>
      <c r="K30" s="7">
        <v>2.8449885078271377E-3</v>
      </c>
    </row>
    <row r="31" spans="2:11" ht="17.25" customHeight="1">
      <c r="B31" s="6" t="s">
        <v>67</v>
      </c>
      <c r="C31" s="3" t="s">
        <v>4</v>
      </c>
      <c r="D31" s="3" t="s">
        <v>68</v>
      </c>
      <c r="E31" s="4" t="s">
        <v>69</v>
      </c>
      <c r="F31" s="3" t="s">
        <v>60</v>
      </c>
      <c r="G31" s="3">
        <v>1</v>
      </c>
      <c r="H31" s="5">
        <v>341.8</v>
      </c>
      <c r="I31" s="5">
        <v>406.74</v>
      </c>
      <c r="J31" s="5">
        <v>406.74</v>
      </c>
      <c r="K31" s="7">
        <v>2.9277669913814644E-3</v>
      </c>
    </row>
    <row r="32" spans="2:11" ht="17.25" customHeight="1">
      <c r="B32" s="6" t="s">
        <v>70</v>
      </c>
      <c r="C32" s="3" t="s">
        <v>4</v>
      </c>
      <c r="D32" s="3" t="s">
        <v>71</v>
      </c>
      <c r="E32" s="4" t="s">
        <v>72</v>
      </c>
      <c r="F32" s="3" t="s">
        <v>13</v>
      </c>
      <c r="G32" s="3">
        <v>108.6</v>
      </c>
      <c r="H32" s="5">
        <v>12.74</v>
      </c>
      <c r="I32" s="5">
        <v>15.16</v>
      </c>
      <c r="J32" s="5">
        <v>1646.37</v>
      </c>
      <c r="K32" s="7">
        <v>1.185078364950755E-2</v>
      </c>
    </row>
    <row r="33" spans="2:11" ht="17.25" customHeight="1" thickBot="1">
      <c r="B33" s="15" t="s">
        <v>73</v>
      </c>
      <c r="C33" s="16" t="s">
        <v>4</v>
      </c>
      <c r="D33" s="16" t="s">
        <v>74</v>
      </c>
      <c r="E33" s="17" t="s">
        <v>75</v>
      </c>
      <c r="F33" s="16" t="s">
        <v>13</v>
      </c>
      <c r="G33" s="16">
        <v>15</v>
      </c>
      <c r="H33" s="18">
        <v>7.64</v>
      </c>
      <c r="I33" s="18">
        <v>9.09</v>
      </c>
      <c r="J33" s="18">
        <v>136.35</v>
      </c>
      <c r="K33" s="19">
        <v>9.8146488979412557E-4</v>
      </c>
    </row>
    <row r="34" spans="2:11" ht="24" customHeight="1" thickBot="1">
      <c r="B34" s="30" t="s">
        <v>76</v>
      </c>
      <c r="C34" s="31"/>
      <c r="D34" s="31"/>
      <c r="E34" s="32" t="s">
        <v>77</v>
      </c>
      <c r="F34" s="32"/>
      <c r="G34" s="36"/>
      <c r="H34" s="32"/>
      <c r="I34" s="32"/>
      <c r="J34" s="34">
        <v>48663.44</v>
      </c>
      <c r="K34" s="35">
        <v>0.35028571893364902</v>
      </c>
    </row>
    <row r="35" spans="2:11" ht="24" customHeight="1">
      <c r="B35" s="20" t="s">
        <v>78</v>
      </c>
      <c r="C35" s="21" t="s">
        <v>11</v>
      </c>
      <c r="D35" s="21" t="s">
        <v>192</v>
      </c>
      <c r="E35" s="22" t="s">
        <v>79</v>
      </c>
      <c r="F35" s="21" t="s">
        <v>6</v>
      </c>
      <c r="G35" s="21">
        <v>66.27</v>
      </c>
      <c r="H35" s="23">
        <v>66.19</v>
      </c>
      <c r="I35" s="23">
        <v>78.760000000000005</v>
      </c>
      <c r="J35" s="23">
        <v>5219.42</v>
      </c>
      <c r="K35" s="24">
        <v>3.7570058489836855E-2</v>
      </c>
    </row>
    <row r="36" spans="2:11" ht="17.25" customHeight="1">
      <c r="B36" s="6" t="s">
        <v>80</v>
      </c>
      <c r="C36" s="3" t="s">
        <v>4</v>
      </c>
      <c r="D36" s="3" t="s">
        <v>81</v>
      </c>
      <c r="E36" s="4" t="s">
        <v>82</v>
      </c>
      <c r="F36" s="3" t="s">
        <v>6</v>
      </c>
      <c r="G36" s="3">
        <v>84.71</v>
      </c>
      <c r="H36" s="5">
        <v>115.37</v>
      </c>
      <c r="I36" s="5">
        <v>137.29</v>
      </c>
      <c r="J36" s="5">
        <v>11629.83</v>
      </c>
      <c r="K36" s="7">
        <v>8.3713016643010021E-2</v>
      </c>
    </row>
    <row r="37" spans="2:11" ht="24" customHeight="1">
      <c r="B37" s="6" t="s">
        <v>83</v>
      </c>
      <c r="C37" s="3" t="s">
        <v>4</v>
      </c>
      <c r="D37" s="3" t="s">
        <v>84</v>
      </c>
      <c r="E37" s="4" t="s">
        <v>85</v>
      </c>
      <c r="F37" s="3" t="s">
        <v>6</v>
      </c>
      <c r="G37" s="3">
        <v>78.28</v>
      </c>
      <c r="H37" s="5">
        <v>130.47999999999999</v>
      </c>
      <c r="I37" s="5">
        <v>155.27000000000001</v>
      </c>
      <c r="J37" s="5">
        <v>12154.53</v>
      </c>
      <c r="K37" s="7">
        <v>8.7489874931788725E-2</v>
      </c>
    </row>
    <row r="38" spans="2:11" ht="24" customHeight="1">
      <c r="B38" s="6" t="s">
        <v>86</v>
      </c>
      <c r="C38" s="3" t="s">
        <v>4</v>
      </c>
      <c r="D38" s="3" t="s">
        <v>84</v>
      </c>
      <c r="E38" s="4" t="s">
        <v>87</v>
      </c>
      <c r="F38" s="3" t="s">
        <v>6</v>
      </c>
      <c r="G38" s="3">
        <v>78.97</v>
      </c>
      <c r="H38" s="5">
        <v>130.47999999999999</v>
      </c>
      <c r="I38" s="5">
        <v>155.27000000000001</v>
      </c>
      <c r="J38" s="5">
        <v>12261.67</v>
      </c>
      <c r="K38" s="7">
        <v>8.826108247335486E-2</v>
      </c>
    </row>
    <row r="39" spans="2:11" ht="41.25" customHeight="1">
      <c r="B39" s="6" t="s">
        <v>88</v>
      </c>
      <c r="C39" s="3" t="s">
        <v>58</v>
      </c>
      <c r="D39" s="3" t="s">
        <v>89</v>
      </c>
      <c r="E39" s="4" t="s">
        <v>90</v>
      </c>
      <c r="F39" s="3" t="s">
        <v>13</v>
      </c>
      <c r="G39" s="3">
        <v>40.56</v>
      </c>
      <c r="H39" s="5">
        <v>59.3</v>
      </c>
      <c r="I39" s="5">
        <v>70.56</v>
      </c>
      <c r="J39" s="5">
        <v>2861.91</v>
      </c>
      <c r="K39" s="7">
        <v>2.0600397379909836E-2</v>
      </c>
    </row>
    <row r="40" spans="2:11" ht="17.25" customHeight="1">
      <c r="B40" s="6" t="s">
        <v>91</v>
      </c>
      <c r="C40" s="3" t="s">
        <v>11</v>
      </c>
      <c r="D40" s="3" t="s">
        <v>92</v>
      </c>
      <c r="E40" s="4" t="s">
        <v>93</v>
      </c>
      <c r="F40" s="3" t="s">
        <v>6</v>
      </c>
      <c r="G40" s="3">
        <v>17.28</v>
      </c>
      <c r="H40" s="5">
        <v>88.12</v>
      </c>
      <c r="I40" s="5">
        <v>104.86</v>
      </c>
      <c r="J40" s="5">
        <v>1811.98</v>
      </c>
      <c r="K40" s="7">
        <v>1.3042865793979902E-2</v>
      </c>
    </row>
    <row r="41" spans="2:11" ht="17.25" customHeight="1">
      <c r="B41" s="6" t="s">
        <v>94</v>
      </c>
      <c r="C41" s="3" t="s">
        <v>4</v>
      </c>
      <c r="D41" s="3" t="s">
        <v>95</v>
      </c>
      <c r="E41" s="4" t="s">
        <v>96</v>
      </c>
      <c r="F41" s="3" t="s">
        <v>6</v>
      </c>
      <c r="G41" s="3">
        <v>55.53</v>
      </c>
      <c r="H41" s="5">
        <v>35.42</v>
      </c>
      <c r="I41" s="5">
        <v>42.14</v>
      </c>
      <c r="J41" s="5">
        <v>2340.0300000000002</v>
      </c>
      <c r="K41" s="7">
        <v>1.6843837814924441E-2</v>
      </c>
    </row>
    <row r="42" spans="2:11" ht="17.25" customHeight="1" thickBot="1">
      <c r="B42" s="15" t="s">
        <v>94</v>
      </c>
      <c r="C42" s="16" t="s">
        <v>4</v>
      </c>
      <c r="D42" s="16" t="s">
        <v>97</v>
      </c>
      <c r="E42" s="17" t="s">
        <v>98</v>
      </c>
      <c r="F42" s="16" t="s">
        <v>6</v>
      </c>
      <c r="G42" s="16">
        <v>2.7</v>
      </c>
      <c r="H42" s="18">
        <v>119.54</v>
      </c>
      <c r="I42" s="18">
        <v>142.25</v>
      </c>
      <c r="J42" s="18">
        <v>384.07</v>
      </c>
      <c r="K42" s="19">
        <v>2.7645854068443698E-3</v>
      </c>
    </row>
    <row r="43" spans="2:11" ht="24" customHeight="1" thickBot="1">
      <c r="B43" s="30" t="s">
        <v>99</v>
      </c>
      <c r="C43" s="31"/>
      <c r="D43" s="31"/>
      <c r="E43" s="32" t="s">
        <v>100</v>
      </c>
      <c r="F43" s="32"/>
      <c r="G43" s="36"/>
      <c r="H43" s="32"/>
      <c r="I43" s="32"/>
      <c r="J43" s="34">
        <v>909.95</v>
      </c>
      <c r="K43" s="35">
        <v>6.5499374878486586E-3</v>
      </c>
    </row>
    <row r="44" spans="2:11" ht="24" customHeight="1" thickBot="1">
      <c r="B44" s="25" t="s">
        <v>101</v>
      </c>
      <c r="C44" s="26" t="s">
        <v>58</v>
      </c>
      <c r="D44" s="26" t="s">
        <v>102</v>
      </c>
      <c r="E44" s="27" t="s">
        <v>103</v>
      </c>
      <c r="F44" s="26" t="s">
        <v>6</v>
      </c>
      <c r="G44" s="26">
        <v>36.96</v>
      </c>
      <c r="H44" s="28">
        <v>20.69</v>
      </c>
      <c r="I44" s="28">
        <v>24.62</v>
      </c>
      <c r="J44" s="28">
        <v>909.95</v>
      </c>
      <c r="K44" s="29">
        <v>6.5499374878486586E-3</v>
      </c>
    </row>
    <row r="45" spans="2:11" ht="24" customHeight="1" thickBot="1">
      <c r="B45" s="30" t="s">
        <v>104</v>
      </c>
      <c r="C45" s="31"/>
      <c r="D45" s="31"/>
      <c r="E45" s="32" t="s">
        <v>105</v>
      </c>
      <c r="F45" s="32"/>
      <c r="G45" s="36"/>
      <c r="H45" s="32"/>
      <c r="I45" s="32"/>
      <c r="J45" s="34">
        <v>10009.34</v>
      </c>
      <c r="K45" s="35">
        <v>7.2048520572144725E-2</v>
      </c>
    </row>
    <row r="46" spans="2:11" ht="24" customHeight="1">
      <c r="B46" s="20" t="s">
        <v>106</v>
      </c>
      <c r="C46" s="21" t="s">
        <v>11</v>
      </c>
      <c r="D46" s="21" t="s">
        <v>191</v>
      </c>
      <c r="E46" s="22" t="s">
        <v>107</v>
      </c>
      <c r="F46" s="21" t="s">
        <v>108</v>
      </c>
      <c r="G46" s="21">
        <v>3</v>
      </c>
      <c r="H46" s="23">
        <v>1399.91</v>
      </c>
      <c r="I46" s="23">
        <v>1665.89</v>
      </c>
      <c r="J46" s="23">
        <v>4997.67</v>
      </c>
      <c r="K46" s="24">
        <v>3.5973873383039291E-2</v>
      </c>
    </row>
    <row r="47" spans="2:11" ht="24" customHeight="1">
      <c r="B47" s="6" t="s">
        <v>109</v>
      </c>
      <c r="C47" s="3" t="s">
        <v>58</v>
      </c>
      <c r="D47" s="3" t="s">
        <v>110</v>
      </c>
      <c r="E47" s="4" t="s">
        <v>111</v>
      </c>
      <c r="F47" s="3" t="s">
        <v>60</v>
      </c>
      <c r="G47" s="3">
        <v>55</v>
      </c>
      <c r="H47" s="5">
        <v>59.68</v>
      </c>
      <c r="I47" s="5">
        <v>71.010000000000005</v>
      </c>
      <c r="J47" s="5">
        <v>3905.55</v>
      </c>
      <c r="K47" s="7">
        <v>2.8112652734400053E-2</v>
      </c>
    </row>
    <row r="48" spans="2:11" ht="17.25" customHeight="1" thickBot="1">
      <c r="B48" s="15" t="s">
        <v>112</v>
      </c>
      <c r="C48" s="16" t="s">
        <v>4</v>
      </c>
      <c r="D48" s="16" t="s">
        <v>113</v>
      </c>
      <c r="E48" s="17" t="s">
        <v>114</v>
      </c>
      <c r="F48" s="16" t="s">
        <v>6</v>
      </c>
      <c r="G48" s="16">
        <v>44.71</v>
      </c>
      <c r="H48" s="18">
        <v>20.79</v>
      </c>
      <c r="I48" s="18">
        <v>24.74</v>
      </c>
      <c r="J48" s="18">
        <v>1106.1199999999999</v>
      </c>
      <c r="K48" s="19">
        <v>7.9619944547053775E-3</v>
      </c>
    </row>
    <row r="49" spans="2:11" ht="24" customHeight="1" thickBot="1">
      <c r="B49" s="30" t="s">
        <v>115</v>
      </c>
      <c r="C49" s="31"/>
      <c r="D49" s="31"/>
      <c r="E49" s="32" t="s">
        <v>116</v>
      </c>
      <c r="F49" s="32"/>
      <c r="G49" s="36"/>
      <c r="H49" s="32"/>
      <c r="I49" s="32"/>
      <c r="J49" s="34">
        <v>75.03</v>
      </c>
      <c r="K49" s="35">
        <v>5.4007561922444624E-4</v>
      </c>
    </row>
    <row r="50" spans="2:11" ht="24" customHeight="1" thickBot="1">
      <c r="B50" s="25" t="s">
        <v>117</v>
      </c>
      <c r="C50" s="26" t="s">
        <v>58</v>
      </c>
      <c r="D50" s="26" t="s">
        <v>118</v>
      </c>
      <c r="E50" s="27" t="s">
        <v>119</v>
      </c>
      <c r="F50" s="26" t="s">
        <v>13</v>
      </c>
      <c r="G50" s="26">
        <v>40.56</v>
      </c>
      <c r="H50" s="28">
        <v>1.56</v>
      </c>
      <c r="I50" s="28">
        <v>1.85</v>
      </c>
      <c r="J50" s="28">
        <v>75.03</v>
      </c>
      <c r="K50" s="29">
        <v>5.4007561922444624E-4</v>
      </c>
    </row>
    <row r="51" spans="2:11" ht="24" customHeight="1" thickBot="1">
      <c r="B51" s="30" t="s">
        <v>120</v>
      </c>
      <c r="C51" s="31"/>
      <c r="D51" s="31"/>
      <c r="E51" s="32" t="s">
        <v>121</v>
      </c>
      <c r="F51" s="32"/>
      <c r="G51" s="36"/>
      <c r="H51" s="32"/>
      <c r="I51" s="32"/>
      <c r="J51" s="34">
        <v>25503.03</v>
      </c>
      <c r="K51" s="35">
        <v>0.18357409995134785</v>
      </c>
    </row>
    <row r="52" spans="2:11" ht="24" customHeight="1" thickBot="1">
      <c r="B52" s="30" t="s">
        <v>122</v>
      </c>
      <c r="C52" s="31"/>
      <c r="D52" s="31"/>
      <c r="E52" s="32" t="s">
        <v>123</v>
      </c>
      <c r="F52" s="32"/>
      <c r="G52" s="36"/>
      <c r="H52" s="32"/>
      <c r="I52" s="32"/>
      <c r="J52" s="34">
        <v>5030.66</v>
      </c>
      <c r="K52" s="35">
        <v>3.6211339658905141E-2</v>
      </c>
    </row>
    <row r="53" spans="2:11" ht="24" customHeight="1">
      <c r="B53" s="20" t="s">
        <v>124</v>
      </c>
      <c r="C53" s="21" t="s">
        <v>4</v>
      </c>
      <c r="D53" s="21" t="s">
        <v>125</v>
      </c>
      <c r="E53" s="22" t="s">
        <v>126</v>
      </c>
      <c r="F53" s="21" t="s">
        <v>35</v>
      </c>
      <c r="G53" s="21">
        <v>0.28000000000000003</v>
      </c>
      <c r="H53" s="23">
        <v>3230.49</v>
      </c>
      <c r="I53" s="23">
        <v>3844.28</v>
      </c>
      <c r="J53" s="23">
        <v>1076.3900000000001</v>
      </c>
      <c r="K53" s="24">
        <v>7.747994079394931E-3</v>
      </c>
    </row>
    <row r="54" spans="2:11" ht="17.25" customHeight="1">
      <c r="B54" s="6" t="s">
        <v>127</v>
      </c>
      <c r="C54" s="3" t="s">
        <v>129</v>
      </c>
      <c r="D54" s="3" t="s">
        <v>128</v>
      </c>
      <c r="E54" s="4" t="s">
        <v>130</v>
      </c>
      <c r="F54" s="3" t="s">
        <v>6</v>
      </c>
      <c r="G54" s="3">
        <v>1.74</v>
      </c>
      <c r="H54" s="5">
        <v>177.11</v>
      </c>
      <c r="I54" s="5">
        <v>210.76</v>
      </c>
      <c r="J54" s="5">
        <v>366.72</v>
      </c>
      <c r="K54" s="7">
        <v>2.6396978686124071E-3</v>
      </c>
    </row>
    <row r="55" spans="2:11" ht="17.25" customHeight="1">
      <c r="B55" s="6" t="s">
        <v>131</v>
      </c>
      <c r="C55" s="3" t="s">
        <v>4</v>
      </c>
      <c r="D55" s="3" t="s">
        <v>132</v>
      </c>
      <c r="E55" s="4" t="s">
        <v>133</v>
      </c>
      <c r="F55" s="3" t="s">
        <v>60</v>
      </c>
      <c r="G55" s="3">
        <v>1</v>
      </c>
      <c r="H55" s="5">
        <v>47.61</v>
      </c>
      <c r="I55" s="5">
        <v>56.65</v>
      </c>
      <c r="J55" s="5">
        <v>56.65</v>
      </c>
      <c r="K55" s="7">
        <v>4.0777400811761803E-4</v>
      </c>
    </row>
    <row r="56" spans="2:11" ht="17.25" customHeight="1">
      <c r="B56" s="6" t="s">
        <v>134</v>
      </c>
      <c r="C56" s="3" t="s">
        <v>19</v>
      </c>
      <c r="D56" s="3" t="s">
        <v>135</v>
      </c>
      <c r="E56" s="4" t="s">
        <v>136</v>
      </c>
      <c r="F56" s="3" t="s">
        <v>13</v>
      </c>
      <c r="G56" s="3">
        <v>3</v>
      </c>
      <c r="H56" s="5">
        <v>49.69</v>
      </c>
      <c r="I56" s="5">
        <v>59.13</v>
      </c>
      <c r="J56" s="5">
        <v>177.39</v>
      </c>
      <c r="K56" s="7">
        <v>1.2768761041480011E-3</v>
      </c>
    </row>
    <row r="57" spans="2:11" ht="17.25" customHeight="1">
      <c r="B57" s="6" t="s">
        <v>137</v>
      </c>
      <c r="C57" s="3" t="s">
        <v>129</v>
      </c>
      <c r="D57" s="3" t="s">
        <v>138</v>
      </c>
      <c r="E57" s="4" t="s">
        <v>139</v>
      </c>
      <c r="F57" s="3" t="s">
        <v>60</v>
      </c>
      <c r="G57" s="3">
        <v>7</v>
      </c>
      <c r="H57" s="5">
        <v>331.62</v>
      </c>
      <c r="I57" s="5">
        <v>394.62</v>
      </c>
      <c r="J57" s="5">
        <v>2762.34</v>
      </c>
      <c r="K57" s="7">
        <v>1.988367967490946E-2</v>
      </c>
    </row>
    <row r="58" spans="2:11" ht="17.25" customHeight="1">
      <c r="B58" s="6" t="s">
        <v>140</v>
      </c>
      <c r="C58" s="3" t="s">
        <v>11</v>
      </c>
      <c r="D58" s="3" t="s">
        <v>190</v>
      </c>
      <c r="E58" s="4" t="s">
        <v>141</v>
      </c>
      <c r="F58" s="3" t="s">
        <v>6</v>
      </c>
      <c r="G58" s="3">
        <v>2.76</v>
      </c>
      <c r="H58" s="5">
        <v>26.24</v>
      </c>
      <c r="I58" s="5">
        <v>31.22</v>
      </c>
      <c r="J58" s="5">
        <v>86.16</v>
      </c>
      <c r="K58" s="7">
        <v>6.2019079504702502E-4</v>
      </c>
    </row>
    <row r="59" spans="2:11" ht="17.25" customHeight="1">
      <c r="B59" s="6" t="s">
        <v>142</v>
      </c>
      <c r="C59" s="3" t="s">
        <v>11</v>
      </c>
      <c r="D59" s="3" t="s">
        <v>189</v>
      </c>
      <c r="E59" s="4" t="s">
        <v>143</v>
      </c>
      <c r="F59" s="3" t="s">
        <v>55</v>
      </c>
      <c r="G59" s="3">
        <v>8.5</v>
      </c>
      <c r="H59" s="5">
        <v>42.67</v>
      </c>
      <c r="I59" s="5">
        <v>50.77</v>
      </c>
      <c r="J59" s="5">
        <v>431.54</v>
      </c>
      <c r="K59" s="7">
        <v>3.106280590698621E-3</v>
      </c>
    </row>
    <row r="60" spans="2:11" ht="52.5" customHeight="1" thickBot="1">
      <c r="B60" s="15" t="s">
        <v>144</v>
      </c>
      <c r="C60" s="16" t="s">
        <v>58</v>
      </c>
      <c r="D60" s="16" t="s">
        <v>145</v>
      </c>
      <c r="E60" s="17" t="s">
        <v>146</v>
      </c>
      <c r="F60" s="16" t="s">
        <v>6</v>
      </c>
      <c r="G60" s="16">
        <v>3</v>
      </c>
      <c r="H60" s="18">
        <v>20.58</v>
      </c>
      <c r="I60" s="18">
        <v>24.49</v>
      </c>
      <c r="J60" s="18">
        <v>73.47</v>
      </c>
      <c r="K60" s="19">
        <v>5.2884653797707665E-4</v>
      </c>
    </row>
    <row r="61" spans="2:11" ht="24" customHeight="1" thickBot="1">
      <c r="B61" s="30" t="s">
        <v>147</v>
      </c>
      <c r="C61" s="31"/>
      <c r="D61" s="31"/>
      <c r="E61" s="32" t="s">
        <v>148</v>
      </c>
      <c r="F61" s="32"/>
      <c r="G61" s="36"/>
      <c r="H61" s="32"/>
      <c r="I61" s="32"/>
      <c r="J61" s="34">
        <v>13396.67</v>
      </c>
      <c r="K61" s="35">
        <v>9.6430958893716667E-2</v>
      </c>
    </row>
    <row r="62" spans="2:11" ht="17.25" customHeight="1">
      <c r="B62" s="20" t="s">
        <v>149</v>
      </c>
      <c r="C62" s="21" t="s">
        <v>4</v>
      </c>
      <c r="D62" s="21" t="s">
        <v>150</v>
      </c>
      <c r="E62" s="22" t="s">
        <v>151</v>
      </c>
      <c r="F62" s="21" t="s">
        <v>60</v>
      </c>
      <c r="G62" s="21">
        <v>3</v>
      </c>
      <c r="H62" s="23">
        <v>757.26</v>
      </c>
      <c r="I62" s="23">
        <v>901.13</v>
      </c>
      <c r="J62" s="23">
        <v>2703.39</v>
      </c>
      <c r="K62" s="24">
        <v>1.9459349970080978E-2</v>
      </c>
    </row>
    <row r="63" spans="2:11" ht="41.25" customHeight="1" thickBot="1">
      <c r="B63" s="15" t="s">
        <v>152</v>
      </c>
      <c r="C63" s="16" t="s">
        <v>11</v>
      </c>
      <c r="D63" s="16" t="s">
        <v>188</v>
      </c>
      <c r="E63" s="17" t="s">
        <v>153</v>
      </c>
      <c r="F63" s="16" t="s">
        <v>60</v>
      </c>
      <c r="G63" s="16">
        <v>2</v>
      </c>
      <c r="H63" s="18">
        <v>4492.9799999999996</v>
      </c>
      <c r="I63" s="18">
        <v>5346.64</v>
      </c>
      <c r="J63" s="18">
        <v>10693.28</v>
      </c>
      <c r="K63" s="19">
        <v>7.6971608923635693E-2</v>
      </c>
    </row>
    <row r="64" spans="2:11" ht="24" customHeight="1" thickBot="1">
      <c r="B64" s="30" t="s">
        <v>154</v>
      </c>
      <c r="C64" s="31"/>
      <c r="D64" s="31"/>
      <c r="E64" s="32" t="s">
        <v>155</v>
      </c>
      <c r="F64" s="32"/>
      <c r="G64" s="36"/>
      <c r="H64" s="32"/>
      <c r="I64" s="32"/>
      <c r="J64" s="34">
        <v>7075.7</v>
      </c>
      <c r="K64" s="35">
        <v>5.093180139872603E-2</v>
      </c>
    </row>
    <row r="65" spans="2:11" ht="24" customHeight="1">
      <c r="B65" s="20" t="s">
        <v>156</v>
      </c>
      <c r="C65" s="21" t="s">
        <v>4</v>
      </c>
      <c r="D65" s="21" t="s">
        <v>157</v>
      </c>
      <c r="E65" s="22" t="s">
        <v>158</v>
      </c>
      <c r="F65" s="21" t="s">
        <v>35</v>
      </c>
      <c r="G65" s="21">
        <v>1.46</v>
      </c>
      <c r="H65" s="23">
        <v>3250.68</v>
      </c>
      <c r="I65" s="23">
        <v>3868.3</v>
      </c>
      <c r="J65" s="23">
        <v>5647.71</v>
      </c>
      <c r="K65" s="24">
        <v>4.0652945161270118E-2</v>
      </c>
    </row>
    <row r="66" spans="2:11" ht="24" customHeight="1" thickBot="1">
      <c r="B66" s="15" t="s">
        <v>159</v>
      </c>
      <c r="C66" s="16" t="s">
        <v>58</v>
      </c>
      <c r="D66" s="16" t="s">
        <v>160</v>
      </c>
      <c r="E66" s="17" t="s">
        <v>161</v>
      </c>
      <c r="F66" s="16" t="s">
        <v>6</v>
      </c>
      <c r="G66" s="16">
        <v>24.93</v>
      </c>
      <c r="H66" s="18">
        <v>48.14</v>
      </c>
      <c r="I66" s="18">
        <v>57.28</v>
      </c>
      <c r="J66" s="18">
        <v>1427.99</v>
      </c>
      <c r="K66" s="19">
        <v>1.027885623745591E-2</v>
      </c>
    </row>
    <row r="67" spans="2:11" ht="24" customHeight="1" thickBot="1">
      <c r="B67" s="30" t="s">
        <v>162</v>
      </c>
      <c r="C67" s="31"/>
      <c r="D67" s="31"/>
      <c r="E67" s="32" t="s">
        <v>163</v>
      </c>
      <c r="F67" s="32"/>
      <c r="G67" s="36"/>
      <c r="H67" s="32"/>
      <c r="I67" s="32"/>
      <c r="J67" s="34">
        <v>3278.39</v>
      </c>
      <c r="K67" s="35">
        <v>2.3598274147797312E-2</v>
      </c>
    </row>
    <row r="68" spans="2:11" ht="17.25" customHeight="1">
      <c r="B68" s="20" t="s">
        <v>164</v>
      </c>
      <c r="C68" s="21" t="s">
        <v>19</v>
      </c>
      <c r="D68" s="21" t="s">
        <v>165</v>
      </c>
      <c r="E68" s="22" t="s">
        <v>166</v>
      </c>
      <c r="F68" s="21" t="s">
        <v>6</v>
      </c>
      <c r="G68" s="21">
        <v>376.1</v>
      </c>
      <c r="H68" s="23">
        <v>2.2200000000000002</v>
      </c>
      <c r="I68" s="23">
        <v>2.64</v>
      </c>
      <c r="J68" s="23">
        <v>992.9</v>
      </c>
      <c r="K68" s="24">
        <v>7.1470222887905195E-3</v>
      </c>
    </row>
    <row r="69" spans="2:11" ht="17.25" customHeight="1" thickBot="1">
      <c r="B69" s="8" t="s">
        <v>167</v>
      </c>
      <c r="C69" s="9" t="s">
        <v>11</v>
      </c>
      <c r="D69" s="9" t="s">
        <v>187</v>
      </c>
      <c r="E69" s="10" t="s">
        <v>168</v>
      </c>
      <c r="F69" s="9" t="s">
        <v>60</v>
      </c>
      <c r="G69" s="9">
        <v>1</v>
      </c>
      <c r="H69" s="11">
        <v>1920.58</v>
      </c>
      <c r="I69" s="11">
        <v>2285.4899999999998</v>
      </c>
      <c r="J69" s="11">
        <v>2285.4899999999998</v>
      </c>
      <c r="K69" s="12">
        <v>1.6451251859006793E-2</v>
      </c>
    </row>
    <row r="70" spans="2:11" ht="17.25" customHeight="1" thickBot="1">
      <c r="B70" s="233"/>
      <c r="C70" s="234"/>
      <c r="D70" s="234"/>
      <c r="E70" s="234"/>
      <c r="F70" s="215"/>
      <c r="G70" s="215"/>
      <c r="H70" s="215"/>
      <c r="I70" s="215"/>
      <c r="J70" s="215"/>
      <c r="K70" s="235"/>
    </row>
    <row r="71" spans="2:11" ht="17.25" customHeight="1">
      <c r="B71" s="211"/>
      <c r="C71" s="211"/>
      <c r="D71" s="211"/>
      <c r="E71" s="1"/>
      <c r="F71" s="244" t="s">
        <v>169</v>
      </c>
      <c r="G71" s="245"/>
      <c r="H71" s="245"/>
      <c r="I71" s="236">
        <v>114524.24</v>
      </c>
      <c r="J71" s="237"/>
      <c r="K71" s="238"/>
    </row>
    <row r="72" spans="2:11" ht="17.25" customHeight="1">
      <c r="B72" s="211"/>
      <c r="C72" s="211"/>
      <c r="D72" s="211"/>
      <c r="E72" s="1"/>
      <c r="F72" s="242" t="s">
        <v>170</v>
      </c>
      <c r="G72" s="243"/>
      <c r="H72" s="243"/>
      <c r="I72" s="239">
        <v>21749.1</v>
      </c>
      <c r="J72" s="240"/>
      <c r="K72" s="241"/>
    </row>
    <row r="73" spans="2:11" ht="17.25" customHeight="1" thickBot="1">
      <c r="B73" s="211"/>
      <c r="C73" s="211"/>
      <c r="D73" s="211"/>
      <c r="E73" s="1"/>
      <c r="F73" s="227" t="s">
        <v>171</v>
      </c>
      <c r="G73" s="228"/>
      <c r="H73" s="228"/>
      <c r="I73" s="212">
        <v>136273.64000000001</v>
      </c>
      <c r="J73" s="213"/>
      <c r="K73" s="214"/>
    </row>
    <row r="74" spans="2:11" ht="60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ht="69.95" customHeight="1">
      <c r="B75" s="215" t="s">
        <v>172</v>
      </c>
      <c r="C75" s="215"/>
      <c r="D75" s="216"/>
      <c r="E75" s="216"/>
      <c r="F75" s="216"/>
      <c r="G75" s="216"/>
      <c r="H75" s="216"/>
      <c r="I75" s="216"/>
      <c r="J75" s="216"/>
      <c r="K75" s="216"/>
    </row>
  </sheetData>
  <mergeCells count="29">
    <mergeCell ref="B70:K70"/>
    <mergeCell ref="B71:D71"/>
    <mergeCell ref="I71:K71"/>
    <mergeCell ref="B72:D72"/>
    <mergeCell ref="I72:K72"/>
    <mergeCell ref="F72:H72"/>
    <mergeCell ref="F71:H71"/>
    <mergeCell ref="J2:K2"/>
    <mergeCell ref="J3:K6"/>
    <mergeCell ref="B73:D73"/>
    <mergeCell ref="I73:K73"/>
    <mergeCell ref="B75:K75"/>
    <mergeCell ref="K8:K9"/>
    <mergeCell ref="J8:J9"/>
    <mergeCell ref="H8:H9"/>
    <mergeCell ref="G8:G9"/>
    <mergeCell ref="F8:F9"/>
    <mergeCell ref="E8:E9"/>
    <mergeCell ref="D8:D9"/>
    <mergeCell ref="B8:B9"/>
    <mergeCell ref="C8:C9"/>
    <mergeCell ref="F73:H73"/>
    <mergeCell ref="B7:K7"/>
    <mergeCell ref="B2:C6"/>
    <mergeCell ref="D6:I6"/>
    <mergeCell ref="D5:I5"/>
    <mergeCell ref="D4:I4"/>
    <mergeCell ref="D3:I3"/>
    <mergeCell ref="D2:I2"/>
  </mergeCells>
  <pageMargins left="0.5" right="0.5" top="1" bottom="1" header="0.5" footer="0.5"/>
  <pageSetup paperSize="9" scale="53" fitToHeight="0" orientation="portrait" r:id="rId1"/>
  <headerFooter>
    <oddHeader xml:space="preserve">&amp;L 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9" sqref="C9"/>
    </sheetView>
  </sheetViews>
  <sheetFormatPr defaultRowHeight="14.25"/>
  <cols>
    <col min="1" max="1" width="4.75" customWidth="1"/>
    <col min="2" max="2" width="37.875" customWidth="1"/>
    <col min="3" max="3" width="20.125" customWidth="1"/>
    <col min="4" max="4" width="11" customWidth="1"/>
    <col min="5" max="5" width="11.375" customWidth="1"/>
    <col min="6" max="6" width="11.125" customWidth="1"/>
    <col min="7" max="7" width="10.875" customWidth="1"/>
    <col min="8" max="9" width="11.125" customWidth="1"/>
  </cols>
  <sheetData>
    <row r="1" spans="1:9" ht="18" customHeight="1">
      <c r="A1" s="320"/>
      <c r="B1" s="248" t="s">
        <v>173</v>
      </c>
      <c r="C1" s="248"/>
      <c r="D1" s="248"/>
      <c r="E1" s="248"/>
      <c r="F1" s="248"/>
      <c r="G1" s="248"/>
      <c r="H1" s="249" t="s">
        <v>196</v>
      </c>
      <c r="I1" s="250"/>
    </row>
    <row r="2" spans="1:9">
      <c r="A2" s="321"/>
      <c r="B2" s="251" t="s">
        <v>174</v>
      </c>
      <c r="C2" s="251"/>
      <c r="D2" s="251"/>
      <c r="E2" s="251"/>
      <c r="F2" s="251"/>
      <c r="G2" s="251"/>
      <c r="H2" s="252" t="s">
        <v>651</v>
      </c>
      <c r="I2" s="253"/>
    </row>
    <row r="3" spans="1:9">
      <c r="A3" s="321"/>
      <c r="B3" s="251" t="s">
        <v>176</v>
      </c>
      <c r="C3" s="251"/>
      <c r="D3" s="251"/>
      <c r="E3" s="251"/>
      <c r="F3" s="251"/>
      <c r="G3" s="251"/>
      <c r="H3" s="252"/>
      <c r="I3" s="253"/>
    </row>
    <row r="4" spans="1:9">
      <c r="A4" s="322"/>
      <c r="B4" s="256" t="s">
        <v>602</v>
      </c>
      <c r="C4" s="256"/>
      <c r="D4" s="256"/>
      <c r="E4" s="256"/>
      <c r="F4" s="256"/>
      <c r="G4" s="256"/>
      <c r="H4" s="252"/>
      <c r="I4" s="253"/>
    </row>
    <row r="5" spans="1:9" ht="15" thickBot="1">
      <c r="A5" s="323"/>
      <c r="B5" s="257" t="s">
        <v>175</v>
      </c>
      <c r="C5" s="257"/>
      <c r="D5" s="257"/>
      <c r="E5" s="257"/>
      <c r="F5" s="257"/>
      <c r="G5" s="257"/>
      <c r="H5" s="254"/>
      <c r="I5" s="255"/>
    </row>
    <row r="6" spans="1:9" ht="15.75" thickBot="1">
      <c r="A6" s="317" t="s">
        <v>652</v>
      </c>
      <c r="B6" s="318"/>
      <c r="C6" s="318"/>
      <c r="D6" s="318"/>
      <c r="E6" s="318"/>
      <c r="F6" s="318"/>
      <c r="G6" s="318"/>
      <c r="H6" s="318"/>
      <c r="I6" s="319"/>
    </row>
    <row r="7" spans="1:9" ht="15.75" thickBot="1">
      <c r="A7" s="196" t="s">
        <v>653</v>
      </c>
      <c r="B7" s="181" t="s">
        <v>201</v>
      </c>
      <c r="C7" s="181" t="s">
        <v>654</v>
      </c>
      <c r="D7" s="181" t="s">
        <v>655</v>
      </c>
      <c r="E7" s="181" t="s">
        <v>656</v>
      </c>
      <c r="F7" s="181" t="s">
        <v>657</v>
      </c>
      <c r="G7" s="181" t="s">
        <v>658</v>
      </c>
      <c r="H7" s="181" t="s">
        <v>659</v>
      </c>
      <c r="I7" s="182" t="s">
        <v>660</v>
      </c>
    </row>
    <row r="8" spans="1:9" ht="30.75" customHeight="1" thickBot="1">
      <c r="A8" s="199" t="s">
        <v>0</v>
      </c>
      <c r="B8" s="199" t="s">
        <v>1</v>
      </c>
      <c r="C8" s="200" t="s">
        <v>666</v>
      </c>
      <c r="D8" s="185" t="s">
        <v>666</v>
      </c>
      <c r="E8" s="195" t="s">
        <v>208</v>
      </c>
      <c r="F8" s="195" t="s">
        <v>208</v>
      </c>
      <c r="G8" s="195" t="s">
        <v>208</v>
      </c>
      <c r="H8" s="195" t="s">
        <v>208</v>
      </c>
      <c r="I8" s="195" t="s">
        <v>208</v>
      </c>
    </row>
    <row r="9" spans="1:9" ht="30.75" customHeight="1" thickTop="1" thickBot="1">
      <c r="A9" s="183" t="s">
        <v>22</v>
      </c>
      <c r="B9" s="183" t="s">
        <v>23</v>
      </c>
      <c r="C9" s="184" t="s">
        <v>667</v>
      </c>
      <c r="D9" s="185" t="s">
        <v>668</v>
      </c>
      <c r="E9" s="185" t="s">
        <v>669</v>
      </c>
      <c r="F9" s="186" t="s">
        <v>208</v>
      </c>
      <c r="G9" s="186" t="s">
        <v>208</v>
      </c>
      <c r="H9" s="186" t="s">
        <v>208</v>
      </c>
      <c r="I9" s="186" t="s">
        <v>208</v>
      </c>
    </row>
    <row r="10" spans="1:9" ht="30.75" customHeight="1" thickTop="1" thickBot="1">
      <c r="A10" s="183" t="s">
        <v>30</v>
      </c>
      <c r="B10" s="183" t="s">
        <v>31</v>
      </c>
      <c r="C10" s="184" t="s">
        <v>670</v>
      </c>
      <c r="D10" s="187" t="s">
        <v>208</v>
      </c>
      <c r="E10" s="185" t="s">
        <v>671</v>
      </c>
      <c r="F10" s="185" t="s">
        <v>671</v>
      </c>
      <c r="G10" s="186" t="s">
        <v>208</v>
      </c>
      <c r="H10" s="186" t="s">
        <v>208</v>
      </c>
      <c r="I10" s="186" t="s">
        <v>208</v>
      </c>
    </row>
    <row r="11" spans="1:9" ht="30" customHeight="1" thickTop="1" thickBot="1">
      <c r="A11" s="183" t="s">
        <v>36</v>
      </c>
      <c r="B11" s="183" t="s">
        <v>37</v>
      </c>
      <c r="C11" s="184" t="s">
        <v>672</v>
      </c>
      <c r="D11" s="187" t="s">
        <v>208</v>
      </c>
      <c r="E11" s="186" t="s">
        <v>208</v>
      </c>
      <c r="F11" s="185" t="s">
        <v>673</v>
      </c>
      <c r="G11" s="185" t="s">
        <v>673</v>
      </c>
      <c r="H11" s="186" t="s">
        <v>208</v>
      </c>
      <c r="I11" s="186" t="s">
        <v>208</v>
      </c>
    </row>
    <row r="12" spans="1:9" ht="30" customHeight="1" thickTop="1" thickBot="1">
      <c r="A12" s="183" t="s">
        <v>50</v>
      </c>
      <c r="B12" s="183" t="s">
        <v>51</v>
      </c>
      <c r="C12" s="184" t="s">
        <v>674</v>
      </c>
      <c r="D12" s="187" t="s">
        <v>208</v>
      </c>
      <c r="E12" s="186" t="s">
        <v>208</v>
      </c>
      <c r="F12" s="186" t="s">
        <v>208</v>
      </c>
      <c r="G12" s="186" t="s">
        <v>208</v>
      </c>
      <c r="H12" s="185" t="s">
        <v>674</v>
      </c>
      <c r="I12" s="186" t="s">
        <v>208</v>
      </c>
    </row>
    <row r="13" spans="1:9" ht="30.75" customHeight="1" thickTop="1" thickBot="1">
      <c r="A13" s="183" t="s">
        <v>76</v>
      </c>
      <c r="B13" s="183" t="s">
        <v>77</v>
      </c>
      <c r="C13" s="184" t="s">
        <v>675</v>
      </c>
      <c r="D13" s="187" t="s">
        <v>208</v>
      </c>
      <c r="E13" s="186" t="s">
        <v>208</v>
      </c>
      <c r="F13" s="185" t="s">
        <v>676</v>
      </c>
      <c r="G13" s="185" t="s">
        <v>676</v>
      </c>
      <c r="H13" s="186" t="s">
        <v>208</v>
      </c>
      <c r="I13" s="186" t="s">
        <v>208</v>
      </c>
    </row>
    <row r="14" spans="1:9" ht="30.75" customHeight="1" thickTop="1" thickBot="1">
      <c r="A14" s="183" t="s">
        <v>99</v>
      </c>
      <c r="B14" s="183" t="s">
        <v>100</v>
      </c>
      <c r="C14" s="184" t="s">
        <v>677</v>
      </c>
      <c r="D14" s="187" t="s">
        <v>208</v>
      </c>
      <c r="E14" s="186" t="s">
        <v>208</v>
      </c>
      <c r="F14" s="186" t="s">
        <v>208</v>
      </c>
      <c r="G14" s="186" t="s">
        <v>208</v>
      </c>
      <c r="H14" s="185" t="s">
        <v>677</v>
      </c>
      <c r="I14" s="186" t="s">
        <v>208</v>
      </c>
    </row>
    <row r="15" spans="1:9" ht="30.75" customHeight="1" thickTop="1" thickBot="1">
      <c r="A15" s="183" t="s">
        <v>104</v>
      </c>
      <c r="B15" s="183" t="s">
        <v>105</v>
      </c>
      <c r="C15" s="184" t="s">
        <v>678</v>
      </c>
      <c r="D15" s="187" t="s">
        <v>208</v>
      </c>
      <c r="E15" s="186" t="s">
        <v>208</v>
      </c>
      <c r="F15" s="186" t="s">
        <v>208</v>
      </c>
      <c r="G15" s="186" t="s">
        <v>208</v>
      </c>
      <c r="H15" s="185" t="s">
        <v>679</v>
      </c>
      <c r="I15" s="185" t="s">
        <v>679</v>
      </c>
    </row>
    <row r="16" spans="1:9" ht="30" customHeight="1" thickTop="1" thickBot="1">
      <c r="A16" s="183" t="s">
        <v>115</v>
      </c>
      <c r="B16" s="183" t="s">
        <v>116</v>
      </c>
      <c r="C16" s="184" t="s">
        <v>680</v>
      </c>
      <c r="D16" s="187" t="s">
        <v>208</v>
      </c>
      <c r="E16" s="186" t="s">
        <v>208</v>
      </c>
      <c r="F16" s="186" t="s">
        <v>208</v>
      </c>
      <c r="G16" s="186" t="s">
        <v>208</v>
      </c>
      <c r="H16" s="186" t="s">
        <v>208</v>
      </c>
      <c r="I16" s="185" t="s">
        <v>680</v>
      </c>
    </row>
    <row r="17" spans="1:9" ht="30.75" customHeight="1" thickTop="1" thickBot="1">
      <c r="A17" s="183" t="s">
        <v>120</v>
      </c>
      <c r="B17" s="183" t="s">
        <v>121</v>
      </c>
      <c r="C17" s="184" t="s">
        <v>681</v>
      </c>
      <c r="D17" s="187" t="s">
        <v>208</v>
      </c>
      <c r="E17" s="186" t="s">
        <v>208</v>
      </c>
      <c r="F17" s="186" t="s">
        <v>208</v>
      </c>
      <c r="G17" s="185" t="s">
        <v>682</v>
      </c>
      <c r="H17" s="185" t="s">
        <v>682</v>
      </c>
      <c r="I17" s="186" t="s">
        <v>208</v>
      </c>
    </row>
    <row r="18" spans="1:9" ht="31.5" customHeight="1" thickTop="1">
      <c r="A18" s="197" t="s">
        <v>162</v>
      </c>
      <c r="B18" s="197" t="s">
        <v>163</v>
      </c>
      <c r="C18" s="198" t="s">
        <v>683</v>
      </c>
      <c r="D18" s="188" t="s">
        <v>208</v>
      </c>
      <c r="E18" s="189" t="s">
        <v>208</v>
      </c>
      <c r="F18" s="189" t="s">
        <v>208</v>
      </c>
      <c r="G18" s="189" t="s">
        <v>208</v>
      </c>
      <c r="H18" s="189" t="s">
        <v>208</v>
      </c>
      <c r="I18" s="190" t="s">
        <v>683</v>
      </c>
    </row>
    <row r="19" spans="1:9" ht="14.25" customHeight="1">
      <c r="A19" s="247" t="s">
        <v>661</v>
      </c>
      <c r="B19" s="247"/>
      <c r="C19" s="247"/>
      <c r="D19" s="191" t="s">
        <v>684</v>
      </c>
      <c r="E19" s="191" t="s">
        <v>685</v>
      </c>
      <c r="F19" s="191" t="s">
        <v>686</v>
      </c>
      <c r="G19" s="191" t="s">
        <v>687</v>
      </c>
      <c r="H19" s="191" t="s">
        <v>688</v>
      </c>
      <c r="I19" s="191" t="s">
        <v>689</v>
      </c>
    </row>
    <row r="20" spans="1:9" ht="14.25" customHeight="1">
      <c r="A20" s="247" t="s">
        <v>662</v>
      </c>
      <c r="B20" s="247"/>
      <c r="C20" s="247"/>
      <c r="D20" s="191" t="s">
        <v>690</v>
      </c>
      <c r="E20" s="191" t="s">
        <v>691</v>
      </c>
      <c r="F20" s="191" t="s">
        <v>692</v>
      </c>
      <c r="G20" s="191" t="s">
        <v>693</v>
      </c>
      <c r="H20" s="191" t="s">
        <v>694</v>
      </c>
      <c r="I20" s="191" t="s">
        <v>695</v>
      </c>
    </row>
    <row r="21" spans="1:9" ht="14.25" customHeight="1">
      <c r="A21" s="247" t="s">
        <v>663</v>
      </c>
      <c r="B21" s="247"/>
      <c r="C21" s="247"/>
      <c r="D21" s="191" t="s">
        <v>684</v>
      </c>
      <c r="E21" s="191" t="s">
        <v>696</v>
      </c>
      <c r="F21" s="191" t="s">
        <v>697</v>
      </c>
      <c r="G21" s="191" t="s">
        <v>698</v>
      </c>
      <c r="H21" s="191" t="s">
        <v>699</v>
      </c>
      <c r="I21" s="191" t="s">
        <v>664</v>
      </c>
    </row>
    <row r="22" spans="1:9" ht="14.25" customHeight="1">
      <c r="A22" s="247" t="s">
        <v>665</v>
      </c>
      <c r="B22" s="247"/>
      <c r="C22" s="247"/>
      <c r="D22" s="191" t="s">
        <v>700</v>
      </c>
      <c r="E22" s="191" t="s">
        <v>701</v>
      </c>
      <c r="F22" s="191" t="s">
        <v>702</v>
      </c>
      <c r="G22" s="191" t="s">
        <v>703</v>
      </c>
      <c r="H22" s="191" t="s">
        <v>704</v>
      </c>
      <c r="I22" s="191" t="s">
        <v>705</v>
      </c>
    </row>
    <row r="23" spans="1:9">
      <c r="A23" s="193"/>
      <c r="B23" s="193"/>
      <c r="C23" s="193"/>
      <c r="D23" s="194"/>
      <c r="E23" s="194"/>
      <c r="F23" s="194"/>
      <c r="G23" s="194"/>
      <c r="H23" s="194"/>
      <c r="I23" s="194"/>
    </row>
    <row r="24" spans="1:9">
      <c r="A24" s="193"/>
      <c r="B24" s="193"/>
      <c r="C24" s="193"/>
      <c r="D24" s="194"/>
      <c r="E24" s="194"/>
      <c r="F24" s="194"/>
      <c r="G24" s="194"/>
      <c r="H24" s="194"/>
      <c r="I24" s="194"/>
    </row>
    <row r="25" spans="1:9">
      <c r="A25" s="193"/>
      <c r="B25" s="193"/>
      <c r="C25" s="193"/>
      <c r="D25" s="194"/>
      <c r="E25" s="194"/>
      <c r="F25" s="194"/>
      <c r="G25" s="194"/>
      <c r="H25" s="194"/>
      <c r="I25" s="194"/>
    </row>
    <row r="26" spans="1:9">
      <c r="A26" s="193"/>
      <c r="B26" s="193"/>
      <c r="C26" s="193"/>
      <c r="D26" s="194"/>
      <c r="E26" s="194"/>
      <c r="F26" s="194"/>
      <c r="G26" s="194"/>
      <c r="H26" s="194"/>
      <c r="I26" s="194"/>
    </row>
    <row r="27" spans="1:9" ht="48" customHeight="1">
      <c r="A27" s="246" t="s">
        <v>172</v>
      </c>
      <c r="B27" s="246"/>
      <c r="C27" s="246"/>
      <c r="D27" s="246"/>
      <c r="E27" s="246"/>
      <c r="F27" s="246"/>
      <c r="G27" s="246"/>
      <c r="H27" s="192"/>
      <c r="I27" s="192"/>
    </row>
  </sheetData>
  <mergeCells count="13">
    <mergeCell ref="B1:G1"/>
    <mergeCell ref="H1:I1"/>
    <mergeCell ref="B2:G2"/>
    <mergeCell ref="H2:I5"/>
    <mergeCell ref="B3:G3"/>
    <mergeCell ref="B4:G4"/>
    <mergeCell ref="B5:G5"/>
    <mergeCell ref="A27:G27"/>
    <mergeCell ref="A22:C22"/>
    <mergeCell ref="A21:C21"/>
    <mergeCell ref="A6:I6"/>
    <mergeCell ref="A19:C19"/>
    <mergeCell ref="A20:C2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7"/>
  <sheetViews>
    <sheetView zoomScale="90" zoomScaleNormal="90" workbookViewId="0">
      <selection activeCell="E8" sqref="E8"/>
    </sheetView>
  </sheetViews>
  <sheetFormatPr defaultRowHeight="14.25"/>
  <cols>
    <col min="3" max="3" width="17.375" customWidth="1"/>
    <col min="4" max="4" width="12.875" customWidth="1"/>
    <col min="6" max="6" width="48.625" customWidth="1"/>
    <col min="7" max="7" width="15.125" customWidth="1"/>
    <col min="10" max="10" width="12.125" customWidth="1"/>
  </cols>
  <sheetData>
    <row r="1" spans="1:12" ht="17.25" customHeight="1">
      <c r="C1" s="201" t="s">
        <v>173</v>
      </c>
      <c r="D1" s="202"/>
      <c r="E1" s="202"/>
      <c r="F1" s="202"/>
      <c r="G1" s="202"/>
      <c r="H1" s="202"/>
      <c r="I1" s="202"/>
      <c r="J1" s="202"/>
      <c r="K1" s="202"/>
      <c r="L1" s="258"/>
    </row>
    <row r="2" spans="1:12">
      <c r="C2" s="259" t="s">
        <v>174</v>
      </c>
      <c r="D2" s="260"/>
      <c r="E2" s="260"/>
      <c r="F2" s="260"/>
      <c r="G2" s="260"/>
      <c r="H2" s="260"/>
      <c r="I2" s="260"/>
      <c r="J2" s="260"/>
      <c r="K2" s="260"/>
      <c r="L2" s="261"/>
    </row>
    <row r="3" spans="1:12">
      <c r="C3" s="259" t="s">
        <v>176</v>
      </c>
      <c r="D3" s="260"/>
      <c r="E3" s="260"/>
      <c r="F3" s="260"/>
      <c r="G3" s="260"/>
      <c r="H3" s="260"/>
      <c r="I3" s="260"/>
      <c r="J3" s="260"/>
      <c r="K3" s="260"/>
      <c r="L3" s="261"/>
    </row>
    <row r="4" spans="1:12" ht="15">
      <c r="C4" s="262" t="s">
        <v>602</v>
      </c>
      <c r="D4" s="263"/>
      <c r="E4" s="263"/>
      <c r="F4" s="263"/>
      <c r="G4" s="263"/>
      <c r="H4" s="263"/>
      <c r="I4" s="263"/>
      <c r="J4" s="263"/>
      <c r="K4" s="263"/>
      <c r="L4" s="264"/>
    </row>
    <row r="5" spans="1:12" ht="15" thickBot="1">
      <c r="C5" s="265" t="s">
        <v>175</v>
      </c>
      <c r="D5" s="266"/>
      <c r="E5" s="266"/>
      <c r="F5" s="266"/>
      <c r="G5" s="266"/>
      <c r="H5" s="266"/>
      <c r="I5" s="266"/>
      <c r="J5" s="266"/>
      <c r="K5" s="266"/>
      <c r="L5" s="267"/>
    </row>
    <row r="6" spans="1:12" ht="28.5" customHeight="1">
      <c r="A6" s="271"/>
      <c r="B6" s="271"/>
      <c r="C6" s="268" t="s">
        <v>649</v>
      </c>
      <c r="D6" s="269"/>
      <c r="E6" s="269"/>
      <c r="F6" s="269"/>
      <c r="G6" s="269"/>
      <c r="H6" s="269"/>
      <c r="I6" s="269"/>
      <c r="J6" s="269"/>
      <c r="K6" s="269"/>
      <c r="L6" s="270"/>
    </row>
    <row r="7" spans="1:12" ht="28.5" customHeight="1" thickBot="1">
      <c r="C7" s="275" t="s">
        <v>650</v>
      </c>
      <c r="D7" s="276"/>
      <c r="E7" s="276"/>
      <c r="F7" s="276"/>
      <c r="G7" s="276"/>
      <c r="H7" s="276"/>
      <c r="I7" s="276"/>
      <c r="J7" s="276"/>
      <c r="K7" s="276"/>
      <c r="L7" s="277"/>
    </row>
    <row r="8" spans="1:12" ht="21.75" customHeight="1">
      <c r="C8" s="59" t="s">
        <v>0</v>
      </c>
      <c r="D8" s="37"/>
      <c r="E8" s="37"/>
      <c r="F8" s="37" t="s">
        <v>1</v>
      </c>
      <c r="G8" s="37"/>
      <c r="H8" s="278"/>
      <c r="I8" s="278"/>
      <c r="J8" s="38"/>
      <c r="K8" s="37"/>
      <c r="L8" s="60">
        <v>27921.98</v>
      </c>
    </row>
    <row r="9" spans="1:12" ht="21.75" customHeight="1">
      <c r="C9" s="61" t="s">
        <v>2</v>
      </c>
      <c r="D9" s="40" t="s">
        <v>199</v>
      </c>
      <c r="E9" s="39" t="s">
        <v>200</v>
      </c>
      <c r="F9" s="39" t="s">
        <v>201</v>
      </c>
      <c r="G9" s="279" t="s">
        <v>202</v>
      </c>
      <c r="H9" s="279"/>
      <c r="I9" s="41" t="s">
        <v>203</v>
      </c>
      <c r="J9" s="40" t="s">
        <v>204</v>
      </c>
      <c r="K9" s="40" t="s">
        <v>205</v>
      </c>
      <c r="L9" s="62" t="s">
        <v>206</v>
      </c>
    </row>
    <row r="10" spans="1:12" ht="21.75" customHeight="1">
      <c r="C10" s="63" t="s">
        <v>207</v>
      </c>
      <c r="D10" s="43" t="s">
        <v>3</v>
      </c>
      <c r="E10" s="42" t="s">
        <v>4</v>
      </c>
      <c r="F10" s="42" t="s">
        <v>5</v>
      </c>
      <c r="G10" s="280" t="s">
        <v>208</v>
      </c>
      <c r="H10" s="280"/>
      <c r="I10" s="44" t="s">
        <v>6</v>
      </c>
      <c r="J10" s="45">
        <v>1</v>
      </c>
      <c r="K10" s="46">
        <v>176.25</v>
      </c>
      <c r="L10" s="64">
        <v>176.25</v>
      </c>
    </row>
    <row r="11" spans="1:12" ht="21.75" customHeight="1">
      <c r="C11" s="65" t="s">
        <v>209</v>
      </c>
      <c r="D11" s="48" t="s">
        <v>210</v>
      </c>
      <c r="E11" s="47" t="s">
        <v>4</v>
      </c>
      <c r="F11" s="47" t="s">
        <v>211</v>
      </c>
      <c r="G11" s="272" t="s">
        <v>208</v>
      </c>
      <c r="H11" s="272"/>
      <c r="I11" s="49" t="s">
        <v>212</v>
      </c>
      <c r="J11" s="50">
        <v>0.4</v>
      </c>
      <c r="K11" s="51">
        <v>17.07</v>
      </c>
      <c r="L11" s="66">
        <v>6.82</v>
      </c>
    </row>
    <row r="12" spans="1:12" ht="21.75" customHeight="1">
      <c r="C12" s="65" t="s">
        <v>209</v>
      </c>
      <c r="D12" s="48" t="s">
        <v>213</v>
      </c>
      <c r="E12" s="47" t="s">
        <v>4</v>
      </c>
      <c r="F12" s="47" t="s">
        <v>214</v>
      </c>
      <c r="G12" s="272" t="s">
        <v>208</v>
      </c>
      <c r="H12" s="272"/>
      <c r="I12" s="49" t="s">
        <v>212</v>
      </c>
      <c r="J12" s="50">
        <v>0.4</v>
      </c>
      <c r="K12" s="51">
        <v>21.09</v>
      </c>
      <c r="L12" s="66">
        <v>8.43</v>
      </c>
    </row>
    <row r="13" spans="1:12" ht="21.75" customHeight="1">
      <c r="C13" s="67" t="s">
        <v>215</v>
      </c>
      <c r="D13" s="53" t="s">
        <v>216</v>
      </c>
      <c r="E13" s="52" t="s">
        <v>4</v>
      </c>
      <c r="F13" s="52" t="s">
        <v>217</v>
      </c>
      <c r="G13" s="273" t="s">
        <v>218</v>
      </c>
      <c r="H13" s="273"/>
      <c r="I13" s="54" t="s">
        <v>219</v>
      </c>
      <c r="J13" s="55">
        <v>0.41</v>
      </c>
      <c r="K13" s="56">
        <v>152</v>
      </c>
      <c r="L13" s="68">
        <v>62.32</v>
      </c>
    </row>
    <row r="14" spans="1:12" ht="21.75" customHeight="1">
      <c r="C14" s="67" t="s">
        <v>215</v>
      </c>
      <c r="D14" s="53" t="s">
        <v>220</v>
      </c>
      <c r="E14" s="52" t="s">
        <v>4</v>
      </c>
      <c r="F14" s="52" t="s">
        <v>221</v>
      </c>
      <c r="G14" s="273" t="s">
        <v>218</v>
      </c>
      <c r="H14" s="273"/>
      <c r="I14" s="54" t="s">
        <v>6</v>
      </c>
      <c r="J14" s="55">
        <v>1</v>
      </c>
      <c r="K14" s="56">
        <v>97</v>
      </c>
      <c r="L14" s="68">
        <v>97</v>
      </c>
    </row>
    <row r="15" spans="1:12" ht="21.75" customHeight="1">
      <c r="C15" s="67" t="s">
        <v>215</v>
      </c>
      <c r="D15" s="53" t="s">
        <v>222</v>
      </c>
      <c r="E15" s="52" t="s">
        <v>4</v>
      </c>
      <c r="F15" s="52" t="s">
        <v>223</v>
      </c>
      <c r="G15" s="273" t="s">
        <v>218</v>
      </c>
      <c r="H15" s="273"/>
      <c r="I15" s="54" t="s">
        <v>224</v>
      </c>
      <c r="J15" s="55">
        <v>0.1</v>
      </c>
      <c r="K15" s="56">
        <v>16.829999999999998</v>
      </c>
      <c r="L15" s="68">
        <v>1.68</v>
      </c>
    </row>
    <row r="16" spans="1:12" ht="28.5" customHeight="1">
      <c r="C16" s="69"/>
      <c r="D16" s="70"/>
      <c r="E16" s="70"/>
      <c r="F16" s="70"/>
      <c r="G16" s="70" t="s">
        <v>225</v>
      </c>
      <c r="H16" s="71">
        <v>10.199999999999999</v>
      </c>
      <c r="I16" s="70" t="s">
        <v>226</v>
      </c>
      <c r="J16" s="71">
        <v>0</v>
      </c>
      <c r="K16" s="70" t="s">
        <v>227</v>
      </c>
      <c r="L16" s="72">
        <v>10.199999999999999</v>
      </c>
    </row>
    <row r="17" spans="3:12" ht="28.5" customHeight="1">
      <c r="C17" s="69"/>
      <c r="D17" s="70"/>
      <c r="E17" s="70"/>
      <c r="F17" s="70"/>
      <c r="G17" s="70" t="s">
        <v>228</v>
      </c>
      <c r="H17" s="71">
        <v>33.479999999999997</v>
      </c>
      <c r="I17" s="70"/>
      <c r="J17" s="274" t="s">
        <v>229</v>
      </c>
      <c r="K17" s="274"/>
      <c r="L17" s="72">
        <v>209.73</v>
      </c>
    </row>
    <row r="18" spans="3:12" ht="28.5" customHeight="1" thickBot="1">
      <c r="C18" s="73"/>
      <c r="D18" s="74"/>
      <c r="E18" s="74"/>
      <c r="F18" s="74"/>
      <c r="G18" s="74"/>
      <c r="H18" s="74"/>
      <c r="I18" s="74" t="s">
        <v>230</v>
      </c>
      <c r="J18" s="75">
        <v>6</v>
      </c>
      <c r="K18" s="74" t="s">
        <v>231</v>
      </c>
      <c r="L18" s="76">
        <v>1258.3800000000001</v>
      </c>
    </row>
    <row r="19" spans="3:12" ht="21" customHeight="1" thickTop="1">
      <c r="C19" s="77"/>
      <c r="D19" s="57"/>
      <c r="E19" s="57"/>
      <c r="F19" s="57"/>
      <c r="G19" s="57"/>
      <c r="H19" s="57"/>
      <c r="I19" s="57"/>
      <c r="J19" s="57"/>
      <c r="K19" s="57"/>
      <c r="L19" s="78"/>
    </row>
    <row r="20" spans="3:12" ht="21" customHeight="1">
      <c r="C20" s="61" t="s">
        <v>7</v>
      </c>
      <c r="D20" s="40" t="s">
        <v>199</v>
      </c>
      <c r="E20" s="39" t="s">
        <v>200</v>
      </c>
      <c r="F20" s="39" t="s">
        <v>201</v>
      </c>
      <c r="G20" s="279" t="s">
        <v>202</v>
      </c>
      <c r="H20" s="279"/>
      <c r="I20" s="41" t="s">
        <v>203</v>
      </c>
      <c r="J20" s="40" t="s">
        <v>204</v>
      </c>
      <c r="K20" s="40" t="s">
        <v>205</v>
      </c>
      <c r="L20" s="62" t="s">
        <v>206</v>
      </c>
    </row>
    <row r="21" spans="3:12" ht="21" customHeight="1">
      <c r="C21" s="63" t="s">
        <v>207</v>
      </c>
      <c r="D21" s="43" t="s">
        <v>8</v>
      </c>
      <c r="E21" s="42" t="s">
        <v>4</v>
      </c>
      <c r="F21" s="42" t="s">
        <v>9</v>
      </c>
      <c r="G21" s="280" t="s">
        <v>208</v>
      </c>
      <c r="H21" s="280"/>
      <c r="I21" s="44" t="s">
        <v>6</v>
      </c>
      <c r="J21" s="45">
        <v>1</v>
      </c>
      <c r="K21" s="46">
        <v>562.39</v>
      </c>
      <c r="L21" s="64">
        <v>562.39</v>
      </c>
    </row>
    <row r="22" spans="3:12" ht="21" customHeight="1">
      <c r="C22" s="65" t="s">
        <v>209</v>
      </c>
      <c r="D22" s="48" t="s">
        <v>210</v>
      </c>
      <c r="E22" s="47" t="s">
        <v>4</v>
      </c>
      <c r="F22" s="47" t="s">
        <v>211</v>
      </c>
      <c r="G22" s="272" t="s">
        <v>208</v>
      </c>
      <c r="H22" s="272"/>
      <c r="I22" s="49" t="s">
        <v>212</v>
      </c>
      <c r="J22" s="50">
        <v>6</v>
      </c>
      <c r="K22" s="51">
        <v>17.07</v>
      </c>
      <c r="L22" s="66">
        <v>102.42</v>
      </c>
    </row>
    <row r="23" spans="3:12" ht="21" customHeight="1">
      <c r="C23" s="65" t="s">
        <v>209</v>
      </c>
      <c r="D23" s="48" t="s">
        <v>213</v>
      </c>
      <c r="E23" s="47" t="s">
        <v>4</v>
      </c>
      <c r="F23" s="47" t="s">
        <v>214</v>
      </c>
      <c r="G23" s="272" t="s">
        <v>208</v>
      </c>
      <c r="H23" s="272"/>
      <c r="I23" s="49" t="s">
        <v>212</v>
      </c>
      <c r="J23" s="50">
        <v>3</v>
      </c>
      <c r="K23" s="51">
        <v>21.09</v>
      </c>
      <c r="L23" s="66">
        <v>63.27</v>
      </c>
    </row>
    <row r="24" spans="3:12" ht="21" customHeight="1">
      <c r="C24" s="65" t="s">
        <v>209</v>
      </c>
      <c r="D24" s="48" t="s">
        <v>232</v>
      </c>
      <c r="E24" s="47" t="s">
        <v>4</v>
      </c>
      <c r="F24" s="47" t="s">
        <v>233</v>
      </c>
      <c r="G24" s="272" t="s">
        <v>208</v>
      </c>
      <c r="H24" s="272"/>
      <c r="I24" s="49" t="s">
        <v>234</v>
      </c>
      <c r="J24" s="50">
        <v>0.15</v>
      </c>
      <c r="K24" s="51">
        <v>232.2</v>
      </c>
      <c r="L24" s="66">
        <v>34.83</v>
      </c>
    </row>
    <row r="25" spans="3:12" ht="21" customHeight="1">
      <c r="C25" s="65" t="s">
        <v>209</v>
      </c>
      <c r="D25" s="48" t="s">
        <v>235</v>
      </c>
      <c r="E25" s="47" t="s">
        <v>4</v>
      </c>
      <c r="F25" s="47" t="s">
        <v>236</v>
      </c>
      <c r="G25" s="272" t="s">
        <v>208</v>
      </c>
      <c r="H25" s="272"/>
      <c r="I25" s="49" t="s">
        <v>60</v>
      </c>
      <c r="J25" s="50">
        <v>2.5000000000000001E-2</v>
      </c>
      <c r="K25" s="51">
        <v>74.010000000000005</v>
      </c>
      <c r="L25" s="66">
        <v>1.85</v>
      </c>
    </row>
    <row r="26" spans="3:12" ht="21" customHeight="1">
      <c r="C26" s="65" t="s">
        <v>209</v>
      </c>
      <c r="D26" s="48" t="s">
        <v>237</v>
      </c>
      <c r="E26" s="47" t="s">
        <v>4</v>
      </c>
      <c r="F26" s="47" t="s">
        <v>238</v>
      </c>
      <c r="G26" s="272" t="s">
        <v>208</v>
      </c>
      <c r="H26" s="272"/>
      <c r="I26" s="49" t="s">
        <v>234</v>
      </c>
      <c r="J26" s="50">
        <v>0.15</v>
      </c>
      <c r="K26" s="51">
        <v>466.07</v>
      </c>
      <c r="L26" s="66">
        <v>69.91</v>
      </c>
    </row>
    <row r="27" spans="3:12" ht="21" customHeight="1">
      <c r="C27" s="65" t="s">
        <v>209</v>
      </c>
      <c r="D27" s="48" t="s">
        <v>239</v>
      </c>
      <c r="E27" s="47" t="s">
        <v>4</v>
      </c>
      <c r="F27" s="47" t="s">
        <v>240</v>
      </c>
      <c r="G27" s="272" t="s">
        <v>208</v>
      </c>
      <c r="H27" s="272"/>
      <c r="I27" s="49" t="s">
        <v>60</v>
      </c>
      <c r="J27" s="50">
        <v>0.05</v>
      </c>
      <c r="K27" s="51">
        <v>145.47999999999999</v>
      </c>
      <c r="L27" s="66">
        <v>7.27</v>
      </c>
    </row>
    <row r="28" spans="3:12" ht="21" customHeight="1">
      <c r="C28" s="65" t="s">
        <v>209</v>
      </c>
      <c r="D28" s="48" t="s">
        <v>241</v>
      </c>
      <c r="E28" s="47" t="s">
        <v>4</v>
      </c>
      <c r="F28" s="47" t="s">
        <v>242</v>
      </c>
      <c r="G28" s="272" t="s">
        <v>208</v>
      </c>
      <c r="H28" s="272"/>
      <c r="I28" s="49" t="s">
        <v>60</v>
      </c>
      <c r="J28" s="50">
        <v>0.05</v>
      </c>
      <c r="K28" s="51">
        <v>29.38</v>
      </c>
      <c r="L28" s="66">
        <v>1.46</v>
      </c>
    </row>
    <row r="29" spans="3:12" ht="21" customHeight="1">
      <c r="C29" s="65" t="s">
        <v>209</v>
      </c>
      <c r="D29" s="48" t="s">
        <v>243</v>
      </c>
      <c r="E29" s="47" t="s">
        <v>4</v>
      </c>
      <c r="F29" s="47" t="s">
        <v>244</v>
      </c>
      <c r="G29" s="272" t="s">
        <v>208</v>
      </c>
      <c r="H29" s="272"/>
      <c r="I29" s="49" t="s">
        <v>60</v>
      </c>
      <c r="J29" s="50">
        <v>2.5000000000000001E-2</v>
      </c>
      <c r="K29" s="51">
        <v>1421.33</v>
      </c>
      <c r="L29" s="66">
        <v>35.53</v>
      </c>
    </row>
    <row r="30" spans="3:12" ht="21" customHeight="1">
      <c r="C30" s="65" t="s">
        <v>209</v>
      </c>
      <c r="D30" s="48" t="s">
        <v>245</v>
      </c>
      <c r="E30" s="47" t="s">
        <v>4</v>
      </c>
      <c r="F30" s="47" t="s">
        <v>246</v>
      </c>
      <c r="G30" s="272" t="s">
        <v>208</v>
      </c>
      <c r="H30" s="272"/>
      <c r="I30" s="49" t="s">
        <v>60</v>
      </c>
      <c r="J30" s="50">
        <v>0.05</v>
      </c>
      <c r="K30" s="51">
        <v>514.21</v>
      </c>
      <c r="L30" s="66">
        <v>25.71</v>
      </c>
    </row>
    <row r="31" spans="3:12" ht="21" customHeight="1">
      <c r="C31" s="65" t="s">
        <v>209</v>
      </c>
      <c r="D31" s="48" t="s">
        <v>247</v>
      </c>
      <c r="E31" s="47" t="s">
        <v>4</v>
      </c>
      <c r="F31" s="47" t="s">
        <v>248</v>
      </c>
      <c r="G31" s="272" t="s">
        <v>208</v>
      </c>
      <c r="H31" s="272"/>
      <c r="I31" s="49" t="s">
        <v>55</v>
      </c>
      <c r="J31" s="50">
        <v>0.15</v>
      </c>
      <c r="K31" s="51">
        <v>36.86</v>
      </c>
      <c r="L31" s="66">
        <v>5.52</v>
      </c>
    </row>
    <row r="32" spans="3:12" ht="21" customHeight="1">
      <c r="C32" s="65" t="s">
        <v>209</v>
      </c>
      <c r="D32" s="48" t="s">
        <v>249</v>
      </c>
      <c r="E32" s="47" t="s">
        <v>4</v>
      </c>
      <c r="F32" s="47" t="s">
        <v>250</v>
      </c>
      <c r="G32" s="272" t="s">
        <v>208</v>
      </c>
      <c r="H32" s="272"/>
      <c r="I32" s="49" t="s">
        <v>60</v>
      </c>
      <c r="J32" s="50">
        <v>0.05</v>
      </c>
      <c r="K32" s="51">
        <v>419.22</v>
      </c>
      <c r="L32" s="66">
        <v>20.96</v>
      </c>
    </row>
    <row r="33" spans="3:12" ht="21" customHeight="1">
      <c r="C33" s="65" t="s">
        <v>209</v>
      </c>
      <c r="D33" s="48" t="s">
        <v>251</v>
      </c>
      <c r="E33" s="47" t="s">
        <v>4</v>
      </c>
      <c r="F33" s="47" t="s">
        <v>252</v>
      </c>
      <c r="G33" s="272" t="s">
        <v>208</v>
      </c>
      <c r="H33" s="272"/>
      <c r="I33" s="49" t="s">
        <v>60</v>
      </c>
      <c r="J33" s="50">
        <v>0.125</v>
      </c>
      <c r="K33" s="51">
        <v>30.39</v>
      </c>
      <c r="L33" s="66">
        <v>3.79</v>
      </c>
    </row>
    <row r="34" spans="3:12" ht="21" customHeight="1">
      <c r="C34" s="65" t="s">
        <v>209</v>
      </c>
      <c r="D34" s="48" t="s">
        <v>253</v>
      </c>
      <c r="E34" s="47" t="s">
        <v>4</v>
      </c>
      <c r="F34" s="47" t="s">
        <v>254</v>
      </c>
      <c r="G34" s="272" t="s">
        <v>208</v>
      </c>
      <c r="H34" s="272"/>
      <c r="I34" s="49" t="s">
        <v>60</v>
      </c>
      <c r="J34" s="50">
        <v>2.5000000000000001E-2</v>
      </c>
      <c r="K34" s="51">
        <v>1310.6600000000001</v>
      </c>
      <c r="L34" s="66">
        <v>32.76</v>
      </c>
    </row>
    <row r="35" spans="3:12" ht="21" customHeight="1">
      <c r="C35" s="65" t="s">
        <v>209</v>
      </c>
      <c r="D35" s="48" t="s">
        <v>255</v>
      </c>
      <c r="E35" s="47" t="s">
        <v>4</v>
      </c>
      <c r="F35" s="47" t="s">
        <v>256</v>
      </c>
      <c r="G35" s="272" t="s">
        <v>208</v>
      </c>
      <c r="H35" s="272"/>
      <c r="I35" s="49" t="s">
        <v>60</v>
      </c>
      <c r="J35" s="50">
        <v>0.05</v>
      </c>
      <c r="K35" s="51">
        <v>622.20000000000005</v>
      </c>
      <c r="L35" s="66">
        <v>31.11</v>
      </c>
    </row>
    <row r="36" spans="3:12" ht="21" customHeight="1">
      <c r="C36" s="65" t="s">
        <v>209</v>
      </c>
      <c r="D36" s="48" t="s">
        <v>257</v>
      </c>
      <c r="E36" s="47" t="s">
        <v>4</v>
      </c>
      <c r="F36" s="47" t="s">
        <v>258</v>
      </c>
      <c r="G36" s="272" t="s">
        <v>208</v>
      </c>
      <c r="H36" s="272"/>
      <c r="I36" s="49" t="s">
        <v>55</v>
      </c>
      <c r="J36" s="50">
        <v>0.15</v>
      </c>
      <c r="K36" s="51">
        <v>30.29</v>
      </c>
      <c r="L36" s="66">
        <v>4.54</v>
      </c>
    </row>
    <row r="37" spans="3:12" ht="21" customHeight="1">
      <c r="C37" s="67" t="s">
        <v>215</v>
      </c>
      <c r="D37" s="53" t="s">
        <v>259</v>
      </c>
      <c r="E37" s="52" t="s">
        <v>4</v>
      </c>
      <c r="F37" s="52" t="s">
        <v>260</v>
      </c>
      <c r="G37" s="273" t="s">
        <v>218</v>
      </c>
      <c r="H37" s="273"/>
      <c r="I37" s="54" t="s">
        <v>219</v>
      </c>
      <c r="J37" s="55">
        <v>0.38</v>
      </c>
      <c r="K37" s="56">
        <v>85</v>
      </c>
      <c r="L37" s="68">
        <v>32.299999999999997</v>
      </c>
    </row>
    <row r="38" spans="3:12" ht="21" customHeight="1">
      <c r="C38" s="67" t="s">
        <v>215</v>
      </c>
      <c r="D38" s="53" t="s">
        <v>216</v>
      </c>
      <c r="E38" s="52" t="s">
        <v>4</v>
      </c>
      <c r="F38" s="52" t="s">
        <v>217</v>
      </c>
      <c r="G38" s="273" t="s">
        <v>218</v>
      </c>
      <c r="H38" s="273"/>
      <c r="I38" s="54" t="s">
        <v>219</v>
      </c>
      <c r="J38" s="55">
        <v>0.17</v>
      </c>
      <c r="K38" s="56">
        <v>152</v>
      </c>
      <c r="L38" s="68">
        <v>25.84</v>
      </c>
    </row>
    <row r="39" spans="3:12" ht="21" customHeight="1">
      <c r="C39" s="67" t="s">
        <v>215</v>
      </c>
      <c r="D39" s="53" t="s">
        <v>261</v>
      </c>
      <c r="E39" s="52" t="s">
        <v>4</v>
      </c>
      <c r="F39" s="52" t="s">
        <v>262</v>
      </c>
      <c r="G39" s="273" t="s">
        <v>218</v>
      </c>
      <c r="H39" s="273"/>
      <c r="I39" s="54" t="s">
        <v>219</v>
      </c>
      <c r="J39" s="55">
        <v>0.14000000000000001</v>
      </c>
      <c r="K39" s="56">
        <v>180</v>
      </c>
      <c r="L39" s="68">
        <v>25.2</v>
      </c>
    </row>
    <row r="40" spans="3:12" ht="21" customHeight="1">
      <c r="C40" s="67" t="s">
        <v>215</v>
      </c>
      <c r="D40" s="53" t="s">
        <v>263</v>
      </c>
      <c r="E40" s="52" t="s">
        <v>4</v>
      </c>
      <c r="F40" s="52" t="s">
        <v>264</v>
      </c>
      <c r="G40" s="273" t="s">
        <v>218</v>
      </c>
      <c r="H40" s="273"/>
      <c r="I40" s="54" t="s">
        <v>224</v>
      </c>
      <c r="J40" s="55">
        <v>0.5</v>
      </c>
      <c r="K40" s="56">
        <v>16.88</v>
      </c>
      <c r="L40" s="68">
        <v>8.44</v>
      </c>
    </row>
    <row r="41" spans="3:12" ht="21" customHeight="1">
      <c r="C41" s="67" t="s">
        <v>215</v>
      </c>
      <c r="D41" s="53" t="s">
        <v>265</v>
      </c>
      <c r="E41" s="52" t="s">
        <v>4</v>
      </c>
      <c r="F41" s="52" t="s">
        <v>266</v>
      </c>
      <c r="G41" s="273" t="s">
        <v>218</v>
      </c>
      <c r="H41" s="273"/>
      <c r="I41" s="54" t="s">
        <v>60</v>
      </c>
      <c r="J41" s="55">
        <v>0.02</v>
      </c>
      <c r="K41" s="56">
        <v>20</v>
      </c>
      <c r="L41" s="68">
        <v>0.4</v>
      </c>
    </row>
    <row r="42" spans="3:12" ht="21" customHeight="1">
      <c r="C42" s="67" t="s">
        <v>215</v>
      </c>
      <c r="D42" s="53" t="s">
        <v>267</v>
      </c>
      <c r="E42" s="52" t="s">
        <v>4</v>
      </c>
      <c r="F42" s="52" t="s">
        <v>268</v>
      </c>
      <c r="G42" s="273" t="s">
        <v>218</v>
      </c>
      <c r="H42" s="273"/>
      <c r="I42" s="54" t="s">
        <v>224</v>
      </c>
      <c r="J42" s="55">
        <v>4.2000000000000003E-2</v>
      </c>
      <c r="K42" s="56">
        <v>12.5</v>
      </c>
      <c r="L42" s="68">
        <v>0.52</v>
      </c>
    </row>
    <row r="43" spans="3:12" ht="21" customHeight="1">
      <c r="C43" s="67" t="s">
        <v>215</v>
      </c>
      <c r="D43" s="53" t="s">
        <v>269</v>
      </c>
      <c r="E43" s="52" t="s">
        <v>4</v>
      </c>
      <c r="F43" s="52" t="s">
        <v>270</v>
      </c>
      <c r="G43" s="273" t="s">
        <v>218</v>
      </c>
      <c r="H43" s="273"/>
      <c r="I43" s="54" t="s">
        <v>60</v>
      </c>
      <c r="J43" s="55">
        <v>0.19</v>
      </c>
      <c r="K43" s="56">
        <v>14.65</v>
      </c>
      <c r="L43" s="68">
        <v>2.78</v>
      </c>
    </row>
    <row r="44" spans="3:12" ht="21" customHeight="1">
      <c r="C44" s="67" t="s">
        <v>215</v>
      </c>
      <c r="D44" s="53" t="s">
        <v>271</v>
      </c>
      <c r="E44" s="52" t="s">
        <v>4</v>
      </c>
      <c r="F44" s="52" t="s">
        <v>272</v>
      </c>
      <c r="G44" s="273" t="s">
        <v>218</v>
      </c>
      <c r="H44" s="273"/>
      <c r="I44" s="54" t="s">
        <v>60</v>
      </c>
      <c r="J44" s="55">
        <v>0.02</v>
      </c>
      <c r="K44" s="56">
        <v>6.09</v>
      </c>
      <c r="L44" s="68">
        <v>0.12</v>
      </c>
    </row>
    <row r="45" spans="3:12" ht="21" customHeight="1">
      <c r="C45" s="67" t="s">
        <v>215</v>
      </c>
      <c r="D45" s="53" t="s">
        <v>273</v>
      </c>
      <c r="E45" s="52" t="s">
        <v>4</v>
      </c>
      <c r="F45" s="52" t="s">
        <v>274</v>
      </c>
      <c r="G45" s="273" t="s">
        <v>218</v>
      </c>
      <c r="H45" s="273"/>
      <c r="I45" s="54" t="s">
        <v>60</v>
      </c>
      <c r="J45" s="55">
        <v>0.04</v>
      </c>
      <c r="K45" s="56">
        <v>1.43</v>
      </c>
      <c r="L45" s="68">
        <v>0.05</v>
      </c>
    </row>
    <row r="46" spans="3:12" ht="21" customHeight="1">
      <c r="C46" s="67" t="s">
        <v>215</v>
      </c>
      <c r="D46" s="53" t="s">
        <v>275</v>
      </c>
      <c r="E46" s="52" t="s">
        <v>4</v>
      </c>
      <c r="F46" s="52" t="s">
        <v>276</v>
      </c>
      <c r="G46" s="273" t="s">
        <v>218</v>
      </c>
      <c r="H46" s="273"/>
      <c r="I46" s="54" t="s">
        <v>219</v>
      </c>
      <c r="J46" s="55">
        <v>0.05</v>
      </c>
      <c r="K46" s="56">
        <v>252</v>
      </c>
      <c r="L46" s="68">
        <v>12.6</v>
      </c>
    </row>
    <row r="47" spans="3:12" ht="21" customHeight="1">
      <c r="C47" s="67" t="s">
        <v>215</v>
      </c>
      <c r="D47" s="53" t="s">
        <v>277</v>
      </c>
      <c r="E47" s="52" t="s">
        <v>4</v>
      </c>
      <c r="F47" s="52" t="s">
        <v>278</v>
      </c>
      <c r="G47" s="273" t="s">
        <v>218</v>
      </c>
      <c r="H47" s="273"/>
      <c r="I47" s="54" t="s">
        <v>60</v>
      </c>
      <c r="J47" s="55">
        <v>0.82</v>
      </c>
      <c r="K47" s="56">
        <v>14.5</v>
      </c>
      <c r="L47" s="68">
        <v>11.89</v>
      </c>
    </row>
    <row r="48" spans="3:12" ht="21" customHeight="1">
      <c r="C48" s="67" t="s">
        <v>215</v>
      </c>
      <c r="D48" s="53" t="s">
        <v>279</v>
      </c>
      <c r="E48" s="52" t="s">
        <v>4</v>
      </c>
      <c r="F48" s="52" t="s">
        <v>280</v>
      </c>
      <c r="G48" s="273" t="s">
        <v>218</v>
      </c>
      <c r="H48" s="273"/>
      <c r="I48" s="54" t="s">
        <v>60</v>
      </c>
      <c r="J48" s="55">
        <v>0.02</v>
      </c>
      <c r="K48" s="56">
        <v>50.25</v>
      </c>
      <c r="L48" s="68">
        <v>1</v>
      </c>
    </row>
    <row r="49" spans="3:12" ht="21" customHeight="1">
      <c r="C49" s="67" t="s">
        <v>215</v>
      </c>
      <c r="D49" s="53" t="s">
        <v>281</v>
      </c>
      <c r="E49" s="52" t="s">
        <v>4</v>
      </c>
      <c r="F49" s="52" t="s">
        <v>282</v>
      </c>
      <c r="G49" s="273" t="s">
        <v>218</v>
      </c>
      <c r="H49" s="273"/>
      <c r="I49" s="54" t="s">
        <v>60</v>
      </c>
      <c r="J49" s="55">
        <v>0.5</v>
      </c>
      <c r="K49" s="56">
        <v>0.65</v>
      </c>
      <c r="L49" s="68">
        <v>0.32</v>
      </c>
    </row>
    <row r="50" spans="3:12" ht="28.5" customHeight="1">
      <c r="C50" s="69"/>
      <c r="D50" s="70"/>
      <c r="E50" s="70"/>
      <c r="F50" s="70"/>
      <c r="G50" s="70" t="s">
        <v>225</v>
      </c>
      <c r="H50" s="71">
        <v>193.79</v>
      </c>
      <c r="I50" s="70" t="s">
        <v>226</v>
      </c>
      <c r="J50" s="71">
        <v>0</v>
      </c>
      <c r="K50" s="70" t="s">
        <v>227</v>
      </c>
      <c r="L50" s="72">
        <v>193.79</v>
      </c>
    </row>
    <row r="51" spans="3:12" ht="28.5" customHeight="1">
      <c r="C51" s="69"/>
      <c r="D51" s="70"/>
      <c r="E51" s="70"/>
      <c r="F51" s="70"/>
      <c r="G51" s="70" t="s">
        <v>228</v>
      </c>
      <c r="H51" s="71">
        <v>106.85</v>
      </c>
      <c r="I51" s="70"/>
      <c r="J51" s="274" t="s">
        <v>229</v>
      </c>
      <c r="K51" s="274"/>
      <c r="L51" s="72">
        <v>669.24</v>
      </c>
    </row>
    <row r="52" spans="3:12" ht="28.5" customHeight="1" thickBot="1">
      <c r="C52" s="73"/>
      <c r="D52" s="74"/>
      <c r="E52" s="74"/>
      <c r="F52" s="74"/>
      <c r="G52" s="74"/>
      <c r="H52" s="74"/>
      <c r="I52" s="74" t="s">
        <v>230</v>
      </c>
      <c r="J52" s="75">
        <v>6</v>
      </c>
      <c r="K52" s="74" t="s">
        <v>231</v>
      </c>
      <c r="L52" s="76">
        <v>4015.44</v>
      </c>
    </row>
    <row r="53" spans="3:12" ht="21" customHeight="1" thickTop="1">
      <c r="C53" s="77"/>
      <c r="D53" s="57"/>
      <c r="E53" s="57"/>
      <c r="F53" s="57"/>
      <c r="G53" s="57"/>
      <c r="H53" s="57"/>
      <c r="I53" s="57"/>
      <c r="J53" s="57"/>
      <c r="K53" s="57"/>
      <c r="L53" s="78"/>
    </row>
    <row r="54" spans="3:12" ht="21" customHeight="1">
      <c r="C54" s="61" t="s">
        <v>10</v>
      </c>
      <c r="D54" s="40" t="s">
        <v>199</v>
      </c>
      <c r="E54" s="39" t="s">
        <v>200</v>
      </c>
      <c r="F54" s="39" t="s">
        <v>201</v>
      </c>
      <c r="G54" s="279" t="s">
        <v>202</v>
      </c>
      <c r="H54" s="279"/>
      <c r="I54" s="41" t="s">
        <v>203</v>
      </c>
      <c r="J54" s="40" t="s">
        <v>204</v>
      </c>
      <c r="K54" s="40" t="s">
        <v>205</v>
      </c>
      <c r="L54" s="62" t="s">
        <v>206</v>
      </c>
    </row>
    <row r="55" spans="3:12" ht="21" customHeight="1">
      <c r="C55" s="63" t="s">
        <v>207</v>
      </c>
      <c r="D55" s="43" t="s">
        <v>283</v>
      </c>
      <c r="E55" s="42" t="s">
        <v>11</v>
      </c>
      <c r="F55" s="42" t="s">
        <v>12</v>
      </c>
      <c r="G55" s="280" t="s">
        <v>284</v>
      </c>
      <c r="H55" s="280"/>
      <c r="I55" s="44" t="s">
        <v>13</v>
      </c>
      <c r="J55" s="45">
        <v>1</v>
      </c>
      <c r="K55" s="46">
        <v>132.19</v>
      </c>
      <c r="L55" s="64">
        <v>132.19</v>
      </c>
    </row>
    <row r="56" spans="3:12" ht="21" customHeight="1">
      <c r="C56" s="65" t="s">
        <v>209</v>
      </c>
      <c r="D56" s="48" t="s">
        <v>285</v>
      </c>
      <c r="E56" s="47" t="s">
        <v>58</v>
      </c>
      <c r="F56" s="47" t="s">
        <v>286</v>
      </c>
      <c r="G56" s="272" t="s">
        <v>284</v>
      </c>
      <c r="H56" s="272"/>
      <c r="I56" s="49" t="s">
        <v>6</v>
      </c>
      <c r="J56" s="50">
        <v>1</v>
      </c>
      <c r="K56" s="51">
        <v>103.91</v>
      </c>
      <c r="L56" s="66">
        <v>103.91</v>
      </c>
    </row>
    <row r="57" spans="3:12" ht="21" customHeight="1">
      <c r="C57" s="65" t="s">
        <v>209</v>
      </c>
      <c r="D57" s="48" t="s">
        <v>287</v>
      </c>
      <c r="E57" s="47" t="s">
        <v>19</v>
      </c>
      <c r="F57" s="47" t="s">
        <v>288</v>
      </c>
      <c r="G57" s="272" t="s">
        <v>289</v>
      </c>
      <c r="H57" s="272"/>
      <c r="I57" s="49" t="s">
        <v>6</v>
      </c>
      <c r="J57" s="50">
        <v>1</v>
      </c>
      <c r="K57" s="51">
        <v>28.28</v>
      </c>
      <c r="L57" s="66">
        <v>28.28</v>
      </c>
    </row>
    <row r="58" spans="3:12" ht="28.5" customHeight="1">
      <c r="C58" s="69"/>
      <c r="D58" s="70"/>
      <c r="E58" s="70"/>
      <c r="F58" s="70"/>
      <c r="G58" s="70" t="s">
        <v>225</v>
      </c>
      <c r="H58" s="71">
        <v>30.94</v>
      </c>
      <c r="I58" s="70" t="s">
        <v>226</v>
      </c>
      <c r="J58" s="71">
        <v>0</v>
      </c>
      <c r="K58" s="70" t="s">
        <v>227</v>
      </c>
      <c r="L58" s="72">
        <v>30.94</v>
      </c>
    </row>
    <row r="59" spans="3:12" ht="28.5" customHeight="1">
      <c r="C59" s="69"/>
      <c r="D59" s="70"/>
      <c r="E59" s="70"/>
      <c r="F59" s="70"/>
      <c r="G59" s="70" t="s">
        <v>228</v>
      </c>
      <c r="H59" s="71">
        <v>25.11</v>
      </c>
      <c r="I59" s="70"/>
      <c r="J59" s="274" t="s">
        <v>229</v>
      </c>
      <c r="K59" s="274"/>
      <c r="L59" s="72">
        <v>157.30000000000001</v>
      </c>
    </row>
    <row r="60" spans="3:12" ht="28.5" customHeight="1" thickBot="1">
      <c r="C60" s="73"/>
      <c r="D60" s="74"/>
      <c r="E60" s="74"/>
      <c r="F60" s="74"/>
      <c r="G60" s="74"/>
      <c r="H60" s="74"/>
      <c r="I60" s="74" t="s">
        <v>230</v>
      </c>
      <c r="J60" s="75">
        <v>65.760000000000005</v>
      </c>
      <c r="K60" s="74" t="s">
        <v>231</v>
      </c>
      <c r="L60" s="76">
        <v>10344.040000000001</v>
      </c>
    </row>
    <row r="61" spans="3:12" ht="21" customHeight="1" thickTop="1">
      <c r="C61" s="77"/>
      <c r="D61" s="57"/>
      <c r="E61" s="57"/>
      <c r="F61" s="57"/>
      <c r="G61" s="57"/>
      <c r="H61" s="57"/>
      <c r="I61" s="57"/>
      <c r="J61" s="57"/>
      <c r="K61" s="57"/>
      <c r="L61" s="78"/>
    </row>
    <row r="62" spans="3:12" ht="21" customHeight="1">
      <c r="C62" s="61" t="s">
        <v>14</v>
      </c>
      <c r="D62" s="40" t="s">
        <v>199</v>
      </c>
      <c r="E62" s="39" t="s">
        <v>200</v>
      </c>
      <c r="F62" s="39" t="s">
        <v>201</v>
      </c>
      <c r="G62" s="279" t="s">
        <v>202</v>
      </c>
      <c r="H62" s="279"/>
      <c r="I62" s="41" t="s">
        <v>203</v>
      </c>
      <c r="J62" s="40" t="s">
        <v>204</v>
      </c>
      <c r="K62" s="40" t="s">
        <v>205</v>
      </c>
      <c r="L62" s="62" t="s">
        <v>206</v>
      </c>
    </row>
    <row r="63" spans="3:12" ht="21" customHeight="1">
      <c r="C63" s="63" t="s">
        <v>207</v>
      </c>
      <c r="D63" s="43" t="s">
        <v>290</v>
      </c>
      <c r="E63" s="42" t="s">
        <v>11</v>
      </c>
      <c r="F63" s="42" t="s">
        <v>15</v>
      </c>
      <c r="G63" s="280" t="s">
        <v>284</v>
      </c>
      <c r="H63" s="280"/>
      <c r="I63" s="44" t="s">
        <v>16</v>
      </c>
      <c r="J63" s="45">
        <v>1</v>
      </c>
      <c r="K63" s="46">
        <v>7339.6</v>
      </c>
      <c r="L63" s="64">
        <v>7339.6</v>
      </c>
    </row>
    <row r="64" spans="3:12" ht="21" customHeight="1">
      <c r="C64" s="65" t="s">
        <v>209</v>
      </c>
      <c r="D64" s="48" t="s">
        <v>291</v>
      </c>
      <c r="E64" s="47" t="s">
        <v>58</v>
      </c>
      <c r="F64" s="47" t="s">
        <v>292</v>
      </c>
      <c r="G64" s="272" t="s">
        <v>293</v>
      </c>
      <c r="H64" s="272"/>
      <c r="I64" s="49" t="s">
        <v>294</v>
      </c>
      <c r="J64" s="50">
        <v>1</v>
      </c>
      <c r="K64" s="51">
        <v>4950</v>
      </c>
      <c r="L64" s="66">
        <v>4950</v>
      </c>
    </row>
    <row r="65" spans="3:12" ht="33" customHeight="1">
      <c r="C65" s="65" t="s">
        <v>209</v>
      </c>
      <c r="D65" s="48" t="s">
        <v>295</v>
      </c>
      <c r="E65" s="47" t="s">
        <v>58</v>
      </c>
      <c r="F65" s="47" t="s">
        <v>296</v>
      </c>
      <c r="G65" s="272" t="s">
        <v>293</v>
      </c>
      <c r="H65" s="272"/>
      <c r="I65" s="49" t="s">
        <v>294</v>
      </c>
      <c r="J65" s="50">
        <v>1</v>
      </c>
      <c r="K65" s="51">
        <v>2389.6</v>
      </c>
      <c r="L65" s="66">
        <v>2389.6</v>
      </c>
    </row>
    <row r="66" spans="3:12" ht="28.5" customHeight="1">
      <c r="C66" s="69"/>
      <c r="D66" s="70"/>
      <c r="E66" s="70"/>
      <c r="F66" s="70"/>
      <c r="G66" s="70" t="s">
        <v>225</v>
      </c>
      <c r="H66" s="71">
        <v>6750.64</v>
      </c>
      <c r="I66" s="70" t="s">
        <v>226</v>
      </c>
      <c r="J66" s="71">
        <v>0</v>
      </c>
      <c r="K66" s="70" t="s">
        <v>227</v>
      </c>
      <c r="L66" s="72">
        <v>6750.64</v>
      </c>
    </row>
    <row r="67" spans="3:12" ht="28.5" customHeight="1">
      <c r="C67" s="69"/>
      <c r="D67" s="70"/>
      <c r="E67" s="70"/>
      <c r="F67" s="70"/>
      <c r="G67" s="70" t="s">
        <v>228</v>
      </c>
      <c r="H67" s="71">
        <v>1394.52</v>
      </c>
      <c r="I67" s="70"/>
      <c r="J67" s="274" t="s">
        <v>229</v>
      </c>
      <c r="K67" s="274"/>
      <c r="L67" s="72">
        <v>8734.1200000000008</v>
      </c>
    </row>
    <row r="68" spans="3:12" ht="28.5" customHeight="1" thickBot="1">
      <c r="C68" s="73"/>
      <c r="D68" s="74"/>
      <c r="E68" s="74"/>
      <c r="F68" s="74"/>
      <c r="G68" s="74"/>
      <c r="H68" s="74"/>
      <c r="I68" s="74" t="s">
        <v>230</v>
      </c>
      <c r="J68" s="75">
        <v>1</v>
      </c>
      <c r="K68" s="74" t="s">
        <v>231</v>
      </c>
      <c r="L68" s="76">
        <v>8734.1200000000008</v>
      </c>
    </row>
    <row r="69" spans="3:12" ht="27" customHeight="1" thickTop="1">
      <c r="C69" s="77"/>
      <c r="D69" s="57"/>
      <c r="E69" s="57"/>
      <c r="F69" s="57"/>
      <c r="G69" s="57"/>
      <c r="H69" s="57"/>
      <c r="I69" s="57"/>
      <c r="J69" s="57"/>
      <c r="K69" s="57"/>
      <c r="L69" s="78"/>
    </row>
    <row r="70" spans="3:12" ht="27" customHeight="1">
      <c r="C70" s="61" t="s">
        <v>17</v>
      </c>
      <c r="D70" s="40" t="s">
        <v>199</v>
      </c>
      <c r="E70" s="39" t="s">
        <v>200</v>
      </c>
      <c r="F70" s="39" t="s">
        <v>201</v>
      </c>
      <c r="G70" s="279" t="s">
        <v>202</v>
      </c>
      <c r="H70" s="279"/>
      <c r="I70" s="41" t="s">
        <v>203</v>
      </c>
      <c r="J70" s="40" t="s">
        <v>204</v>
      </c>
      <c r="K70" s="40" t="s">
        <v>205</v>
      </c>
      <c r="L70" s="62" t="s">
        <v>206</v>
      </c>
    </row>
    <row r="71" spans="3:12" ht="27" customHeight="1">
      <c r="C71" s="63" t="s">
        <v>207</v>
      </c>
      <c r="D71" s="43" t="s">
        <v>18</v>
      </c>
      <c r="E71" s="42" t="s">
        <v>19</v>
      </c>
      <c r="F71" s="42" t="s">
        <v>20</v>
      </c>
      <c r="G71" s="280" t="s">
        <v>297</v>
      </c>
      <c r="H71" s="280"/>
      <c r="I71" s="44" t="s">
        <v>21</v>
      </c>
      <c r="J71" s="45">
        <v>1</v>
      </c>
      <c r="K71" s="46">
        <v>1000</v>
      </c>
      <c r="L71" s="64">
        <v>1000</v>
      </c>
    </row>
    <row r="72" spans="3:12" ht="27" customHeight="1">
      <c r="C72" s="67" t="s">
        <v>215</v>
      </c>
      <c r="D72" s="53" t="s">
        <v>298</v>
      </c>
      <c r="E72" s="52" t="s">
        <v>19</v>
      </c>
      <c r="F72" s="52" t="s">
        <v>299</v>
      </c>
      <c r="G72" s="273">
        <v>0</v>
      </c>
      <c r="H72" s="273"/>
      <c r="I72" s="54" t="s">
        <v>21</v>
      </c>
      <c r="J72" s="55">
        <v>1</v>
      </c>
      <c r="K72" s="56">
        <v>1000</v>
      </c>
      <c r="L72" s="68">
        <v>1000</v>
      </c>
    </row>
    <row r="73" spans="3:12" ht="28.5" customHeight="1">
      <c r="C73" s="69"/>
      <c r="D73" s="70"/>
      <c r="E73" s="70"/>
      <c r="F73" s="70"/>
      <c r="G73" s="70" t="s">
        <v>225</v>
      </c>
      <c r="H73" s="71">
        <v>0</v>
      </c>
      <c r="I73" s="70" t="s">
        <v>226</v>
      </c>
      <c r="J73" s="71">
        <v>0</v>
      </c>
      <c r="K73" s="70" t="s">
        <v>227</v>
      </c>
      <c r="L73" s="72">
        <v>0</v>
      </c>
    </row>
    <row r="74" spans="3:12" ht="28.5" customHeight="1">
      <c r="C74" s="69"/>
      <c r="D74" s="70"/>
      <c r="E74" s="70"/>
      <c r="F74" s="70"/>
      <c r="G74" s="70" t="s">
        <v>228</v>
      </c>
      <c r="H74" s="71">
        <v>190</v>
      </c>
      <c r="I74" s="70"/>
      <c r="J74" s="274" t="s">
        <v>229</v>
      </c>
      <c r="K74" s="274"/>
      <c r="L74" s="72">
        <v>1190</v>
      </c>
    </row>
    <row r="75" spans="3:12" ht="28.5" customHeight="1" thickBot="1">
      <c r="C75" s="73"/>
      <c r="D75" s="74"/>
      <c r="E75" s="74"/>
      <c r="F75" s="74"/>
      <c r="G75" s="74"/>
      <c r="H75" s="74"/>
      <c r="I75" s="74" t="s">
        <v>230</v>
      </c>
      <c r="J75" s="75">
        <v>3</v>
      </c>
      <c r="K75" s="74" t="s">
        <v>231</v>
      </c>
      <c r="L75" s="76">
        <v>3570</v>
      </c>
    </row>
    <row r="76" spans="3:12" ht="21" customHeight="1" thickTop="1">
      <c r="C76" s="77"/>
      <c r="D76" s="57"/>
      <c r="E76" s="57"/>
      <c r="F76" s="57"/>
      <c r="G76" s="57"/>
      <c r="H76" s="57"/>
      <c r="I76" s="57"/>
      <c r="J76" s="57"/>
      <c r="K76" s="57"/>
      <c r="L76" s="78"/>
    </row>
    <row r="77" spans="3:12" ht="21" customHeight="1">
      <c r="C77" s="59" t="s">
        <v>22</v>
      </c>
      <c r="D77" s="37"/>
      <c r="E77" s="37"/>
      <c r="F77" s="37" t="s">
        <v>23</v>
      </c>
      <c r="G77" s="37"/>
      <c r="H77" s="278"/>
      <c r="I77" s="278"/>
      <c r="J77" s="38"/>
      <c r="K77" s="37"/>
      <c r="L77" s="60">
        <v>4626.0200000000004</v>
      </c>
    </row>
    <row r="78" spans="3:12" ht="21" customHeight="1">
      <c r="C78" s="61" t="s">
        <v>24</v>
      </c>
      <c r="D78" s="40" t="s">
        <v>199</v>
      </c>
      <c r="E78" s="39" t="s">
        <v>200</v>
      </c>
      <c r="F78" s="39" t="s">
        <v>201</v>
      </c>
      <c r="G78" s="279" t="s">
        <v>202</v>
      </c>
      <c r="H78" s="279"/>
      <c r="I78" s="41" t="s">
        <v>203</v>
      </c>
      <c r="J78" s="40" t="s">
        <v>204</v>
      </c>
      <c r="K78" s="40" t="s">
        <v>205</v>
      </c>
      <c r="L78" s="62" t="s">
        <v>206</v>
      </c>
    </row>
    <row r="79" spans="3:12" ht="21" customHeight="1">
      <c r="C79" s="63" t="s">
        <v>207</v>
      </c>
      <c r="D79" s="43" t="s">
        <v>25</v>
      </c>
      <c r="E79" s="42" t="s">
        <v>4</v>
      </c>
      <c r="F79" s="42" t="s">
        <v>26</v>
      </c>
      <c r="G79" s="280" t="s">
        <v>208</v>
      </c>
      <c r="H79" s="280"/>
      <c r="I79" s="44" t="s">
        <v>6</v>
      </c>
      <c r="J79" s="45">
        <v>1</v>
      </c>
      <c r="K79" s="46">
        <v>8.31</v>
      </c>
      <c r="L79" s="64">
        <v>8.31</v>
      </c>
    </row>
    <row r="80" spans="3:12" ht="21" customHeight="1">
      <c r="C80" s="65" t="s">
        <v>209</v>
      </c>
      <c r="D80" s="48" t="s">
        <v>210</v>
      </c>
      <c r="E80" s="47" t="s">
        <v>4</v>
      </c>
      <c r="F80" s="47" t="s">
        <v>211</v>
      </c>
      <c r="G80" s="272" t="s">
        <v>208</v>
      </c>
      <c r="H80" s="272"/>
      <c r="I80" s="49" t="s">
        <v>212</v>
      </c>
      <c r="J80" s="50">
        <v>0.4</v>
      </c>
      <c r="K80" s="51">
        <v>17.07</v>
      </c>
      <c r="L80" s="66">
        <v>6.82</v>
      </c>
    </row>
    <row r="81" spans="3:12" ht="21" customHeight="1">
      <c r="C81" s="65" t="s">
        <v>209</v>
      </c>
      <c r="D81" s="48" t="s">
        <v>300</v>
      </c>
      <c r="E81" s="47" t="s">
        <v>4</v>
      </c>
      <c r="F81" s="47" t="s">
        <v>301</v>
      </c>
      <c r="G81" s="272" t="s">
        <v>208</v>
      </c>
      <c r="H81" s="272"/>
      <c r="I81" s="49" t="s">
        <v>212</v>
      </c>
      <c r="J81" s="50">
        <v>7.0000000000000007E-2</v>
      </c>
      <c r="K81" s="51">
        <v>21.29</v>
      </c>
      <c r="L81" s="66">
        <v>1.49</v>
      </c>
    </row>
    <row r="82" spans="3:12" ht="28.5" customHeight="1">
      <c r="C82" s="69"/>
      <c r="D82" s="70"/>
      <c r="E82" s="70"/>
      <c r="F82" s="70"/>
      <c r="G82" s="70" t="s">
        <v>225</v>
      </c>
      <c r="H82" s="71">
        <v>5.33</v>
      </c>
      <c r="I82" s="70" t="s">
        <v>226</v>
      </c>
      <c r="J82" s="71">
        <v>0</v>
      </c>
      <c r="K82" s="70" t="s">
        <v>227</v>
      </c>
      <c r="L82" s="72">
        <v>5.33</v>
      </c>
    </row>
    <row r="83" spans="3:12" ht="28.5" customHeight="1">
      <c r="C83" s="69"/>
      <c r="D83" s="70"/>
      <c r="E83" s="70"/>
      <c r="F83" s="70"/>
      <c r="G83" s="70" t="s">
        <v>228</v>
      </c>
      <c r="H83" s="71">
        <v>1.57</v>
      </c>
      <c r="I83" s="70"/>
      <c r="J83" s="274" t="s">
        <v>229</v>
      </c>
      <c r="K83" s="274"/>
      <c r="L83" s="72">
        <v>9.8800000000000008</v>
      </c>
    </row>
    <row r="84" spans="3:12" ht="28.5" customHeight="1" thickBot="1">
      <c r="C84" s="73"/>
      <c r="D84" s="74"/>
      <c r="E84" s="74"/>
      <c r="F84" s="74"/>
      <c r="G84" s="74"/>
      <c r="H84" s="74"/>
      <c r="I84" s="74" t="s">
        <v>230</v>
      </c>
      <c r="J84" s="75">
        <v>376.1</v>
      </c>
      <c r="K84" s="74" t="s">
        <v>231</v>
      </c>
      <c r="L84" s="76">
        <v>3715.86</v>
      </c>
    </row>
    <row r="85" spans="3:12" ht="21" customHeight="1" thickTop="1">
      <c r="C85" s="77"/>
      <c r="D85" s="57"/>
      <c r="E85" s="57"/>
      <c r="F85" s="57"/>
      <c r="G85" s="57"/>
      <c r="H85" s="57"/>
      <c r="I85" s="57"/>
      <c r="J85" s="57"/>
      <c r="K85" s="57"/>
      <c r="L85" s="78"/>
    </row>
    <row r="86" spans="3:12" ht="21" customHeight="1">
      <c r="C86" s="61" t="s">
        <v>27</v>
      </c>
      <c r="D86" s="40" t="s">
        <v>199</v>
      </c>
      <c r="E86" s="39" t="s">
        <v>200</v>
      </c>
      <c r="F86" s="39" t="s">
        <v>201</v>
      </c>
      <c r="G86" s="279" t="s">
        <v>202</v>
      </c>
      <c r="H86" s="279"/>
      <c r="I86" s="41" t="s">
        <v>203</v>
      </c>
      <c r="J86" s="40" t="s">
        <v>204</v>
      </c>
      <c r="K86" s="40" t="s">
        <v>205</v>
      </c>
      <c r="L86" s="62" t="s">
        <v>206</v>
      </c>
    </row>
    <row r="87" spans="3:12" ht="21" customHeight="1">
      <c r="C87" s="63" t="s">
        <v>207</v>
      </c>
      <c r="D87" s="43" t="s">
        <v>28</v>
      </c>
      <c r="E87" s="42" t="s">
        <v>4</v>
      </c>
      <c r="F87" s="42" t="s">
        <v>29</v>
      </c>
      <c r="G87" s="280" t="s">
        <v>208</v>
      </c>
      <c r="H87" s="280"/>
      <c r="I87" s="44" t="s">
        <v>6</v>
      </c>
      <c r="J87" s="45">
        <v>1</v>
      </c>
      <c r="K87" s="46">
        <v>2.04</v>
      </c>
      <c r="L87" s="64">
        <v>2.04</v>
      </c>
    </row>
    <row r="88" spans="3:12" ht="21" customHeight="1">
      <c r="C88" s="65" t="s">
        <v>209</v>
      </c>
      <c r="D88" s="48" t="s">
        <v>210</v>
      </c>
      <c r="E88" s="47" t="s">
        <v>4</v>
      </c>
      <c r="F88" s="47" t="s">
        <v>211</v>
      </c>
      <c r="G88" s="272" t="s">
        <v>208</v>
      </c>
      <c r="H88" s="272"/>
      <c r="I88" s="49" t="s">
        <v>212</v>
      </c>
      <c r="J88" s="50">
        <v>0.12</v>
      </c>
      <c r="K88" s="51">
        <v>17.07</v>
      </c>
      <c r="L88" s="66">
        <v>2.04</v>
      </c>
    </row>
    <row r="89" spans="3:12" ht="28.5" customHeight="1">
      <c r="C89" s="69"/>
      <c r="D89" s="70"/>
      <c r="E89" s="70"/>
      <c r="F89" s="70"/>
      <c r="G89" s="70" t="s">
        <v>225</v>
      </c>
      <c r="H89" s="71">
        <v>1.29</v>
      </c>
      <c r="I89" s="70" t="s">
        <v>226</v>
      </c>
      <c r="J89" s="71">
        <v>0</v>
      </c>
      <c r="K89" s="70" t="s">
        <v>227</v>
      </c>
      <c r="L89" s="72">
        <v>1.29</v>
      </c>
    </row>
    <row r="90" spans="3:12" ht="28.5" customHeight="1">
      <c r="C90" s="69"/>
      <c r="D90" s="70"/>
      <c r="E90" s="70"/>
      <c r="F90" s="70"/>
      <c r="G90" s="70" t="s">
        <v>228</v>
      </c>
      <c r="H90" s="71">
        <v>0.38</v>
      </c>
      <c r="I90" s="70"/>
      <c r="J90" s="274" t="s">
        <v>229</v>
      </c>
      <c r="K90" s="274"/>
      <c r="L90" s="72">
        <v>2.42</v>
      </c>
    </row>
    <row r="91" spans="3:12" ht="28.5" customHeight="1" thickBot="1">
      <c r="C91" s="73"/>
      <c r="D91" s="74"/>
      <c r="E91" s="74"/>
      <c r="F91" s="74"/>
      <c r="G91" s="74"/>
      <c r="H91" s="74"/>
      <c r="I91" s="74" t="s">
        <v>230</v>
      </c>
      <c r="J91" s="75">
        <v>376.1</v>
      </c>
      <c r="K91" s="74" t="s">
        <v>231</v>
      </c>
      <c r="L91" s="76">
        <v>910.16</v>
      </c>
    </row>
    <row r="92" spans="3:12" ht="21" customHeight="1" thickTop="1">
      <c r="C92" s="77"/>
      <c r="D92" s="57"/>
      <c r="E92" s="57"/>
      <c r="F92" s="57"/>
      <c r="G92" s="57"/>
      <c r="H92" s="57"/>
      <c r="I92" s="57"/>
      <c r="J92" s="57"/>
      <c r="K92" s="57"/>
      <c r="L92" s="78"/>
    </row>
    <row r="93" spans="3:12" ht="21" customHeight="1">
      <c r="C93" s="59" t="s">
        <v>30</v>
      </c>
      <c r="D93" s="37"/>
      <c r="E93" s="37"/>
      <c r="F93" s="37" t="s">
        <v>31</v>
      </c>
      <c r="G93" s="37"/>
      <c r="H93" s="278"/>
      <c r="I93" s="278"/>
      <c r="J93" s="38"/>
      <c r="K93" s="37"/>
      <c r="L93" s="60">
        <v>7824.71</v>
      </c>
    </row>
    <row r="94" spans="3:12" ht="21" customHeight="1">
      <c r="C94" s="61" t="s">
        <v>32</v>
      </c>
      <c r="D94" s="40" t="s">
        <v>199</v>
      </c>
      <c r="E94" s="39" t="s">
        <v>200</v>
      </c>
      <c r="F94" s="39" t="s">
        <v>201</v>
      </c>
      <c r="G94" s="279" t="s">
        <v>202</v>
      </c>
      <c r="H94" s="279"/>
      <c r="I94" s="41" t="s">
        <v>203</v>
      </c>
      <c r="J94" s="40" t="s">
        <v>204</v>
      </c>
      <c r="K94" s="40" t="s">
        <v>205</v>
      </c>
      <c r="L94" s="62" t="s">
        <v>206</v>
      </c>
    </row>
    <row r="95" spans="3:12" ht="21" customHeight="1">
      <c r="C95" s="63" t="s">
        <v>207</v>
      </c>
      <c r="D95" s="43" t="s">
        <v>33</v>
      </c>
      <c r="E95" s="42" t="s">
        <v>4</v>
      </c>
      <c r="F95" s="42" t="s">
        <v>34</v>
      </c>
      <c r="G95" s="280" t="s">
        <v>208</v>
      </c>
      <c r="H95" s="280"/>
      <c r="I95" s="44" t="s">
        <v>35</v>
      </c>
      <c r="J95" s="45">
        <v>1</v>
      </c>
      <c r="K95" s="46">
        <v>105.77</v>
      </c>
      <c r="L95" s="64">
        <v>105.77</v>
      </c>
    </row>
    <row r="96" spans="3:12" ht="21" customHeight="1">
      <c r="C96" s="65" t="s">
        <v>209</v>
      </c>
      <c r="D96" s="48" t="s">
        <v>210</v>
      </c>
      <c r="E96" s="47" t="s">
        <v>4</v>
      </c>
      <c r="F96" s="47" t="s">
        <v>211</v>
      </c>
      <c r="G96" s="272" t="s">
        <v>208</v>
      </c>
      <c r="H96" s="272"/>
      <c r="I96" s="49" t="s">
        <v>212</v>
      </c>
      <c r="J96" s="50">
        <v>3</v>
      </c>
      <c r="K96" s="51">
        <v>17.07</v>
      </c>
      <c r="L96" s="66">
        <v>51.21</v>
      </c>
    </row>
    <row r="97" spans="3:12" ht="21" customHeight="1">
      <c r="C97" s="67" t="s">
        <v>215</v>
      </c>
      <c r="D97" s="53" t="s">
        <v>302</v>
      </c>
      <c r="E97" s="52" t="s">
        <v>4</v>
      </c>
      <c r="F97" s="52" t="s">
        <v>303</v>
      </c>
      <c r="G97" s="273" t="s">
        <v>304</v>
      </c>
      <c r="H97" s="273"/>
      <c r="I97" s="54" t="s">
        <v>305</v>
      </c>
      <c r="J97" s="55">
        <v>0.3</v>
      </c>
      <c r="K97" s="56">
        <v>11.06</v>
      </c>
      <c r="L97" s="68">
        <v>3.31</v>
      </c>
    </row>
    <row r="98" spans="3:12" ht="21" customHeight="1">
      <c r="C98" s="67" t="s">
        <v>215</v>
      </c>
      <c r="D98" s="53" t="s">
        <v>306</v>
      </c>
      <c r="E98" s="52" t="s">
        <v>4</v>
      </c>
      <c r="F98" s="52" t="s">
        <v>307</v>
      </c>
      <c r="G98" s="273" t="s">
        <v>218</v>
      </c>
      <c r="H98" s="273"/>
      <c r="I98" s="54" t="s">
        <v>35</v>
      </c>
      <c r="J98" s="55">
        <v>1.25</v>
      </c>
      <c r="K98" s="56">
        <v>41</v>
      </c>
      <c r="L98" s="68">
        <v>51.25</v>
      </c>
    </row>
    <row r="99" spans="3:12" ht="28.5" customHeight="1">
      <c r="C99" s="69"/>
      <c r="D99" s="70"/>
      <c r="E99" s="70"/>
      <c r="F99" s="70"/>
      <c r="G99" s="70" t="s">
        <v>225</v>
      </c>
      <c r="H99" s="71">
        <v>32.25</v>
      </c>
      <c r="I99" s="70" t="s">
        <v>226</v>
      </c>
      <c r="J99" s="71">
        <v>0</v>
      </c>
      <c r="K99" s="70" t="s">
        <v>227</v>
      </c>
      <c r="L99" s="72">
        <v>32.25</v>
      </c>
    </row>
    <row r="100" spans="3:12" ht="28.5" customHeight="1">
      <c r="C100" s="69"/>
      <c r="D100" s="70"/>
      <c r="E100" s="70"/>
      <c r="F100" s="70"/>
      <c r="G100" s="70" t="s">
        <v>228</v>
      </c>
      <c r="H100" s="71">
        <v>20.09</v>
      </c>
      <c r="I100" s="70"/>
      <c r="J100" s="274" t="s">
        <v>229</v>
      </c>
      <c r="K100" s="274"/>
      <c r="L100" s="72">
        <v>125.86</v>
      </c>
    </row>
    <row r="101" spans="3:12" ht="28.5" customHeight="1" thickBot="1">
      <c r="C101" s="73"/>
      <c r="D101" s="74"/>
      <c r="E101" s="74"/>
      <c r="F101" s="74"/>
      <c r="G101" s="74"/>
      <c r="H101" s="74"/>
      <c r="I101" s="74" t="s">
        <v>230</v>
      </c>
      <c r="J101" s="75">
        <v>62.17</v>
      </c>
      <c r="K101" s="74" t="s">
        <v>231</v>
      </c>
      <c r="L101" s="76">
        <v>7824.71</v>
      </c>
    </row>
    <row r="102" spans="3:12" ht="21" customHeight="1" thickTop="1">
      <c r="C102" s="77"/>
      <c r="D102" s="57"/>
      <c r="E102" s="57"/>
      <c r="F102" s="57"/>
      <c r="G102" s="57"/>
      <c r="H102" s="57"/>
      <c r="I102" s="57"/>
      <c r="J102" s="57"/>
      <c r="K102" s="57"/>
      <c r="L102" s="78"/>
    </row>
    <row r="103" spans="3:12" ht="21" customHeight="1">
      <c r="C103" s="59" t="s">
        <v>36</v>
      </c>
      <c r="D103" s="37"/>
      <c r="E103" s="37"/>
      <c r="F103" s="37" t="s">
        <v>37</v>
      </c>
      <c r="G103" s="37"/>
      <c r="H103" s="278"/>
      <c r="I103" s="278"/>
      <c r="J103" s="38"/>
      <c r="K103" s="37"/>
      <c r="L103" s="60">
        <v>6049.31</v>
      </c>
    </row>
    <row r="104" spans="3:12" ht="21" customHeight="1">
      <c r="C104" s="61" t="s">
        <v>38</v>
      </c>
      <c r="D104" s="40" t="s">
        <v>199</v>
      </c>
      <c r="E104" s="39" t="s">
        <v>200</v>
      </c>
      <c r="F104" s="39" t="s">
        <v>201</v>
      </c>
      <c r="G104" s="279" t="s">
        <v>202</v>
      </c>
      <c r="H104" s="279"/>
      <c r="I104" s="41" t="s">
        <v>203</v>
      </c>
      <c r="J104" s="40" t="s">
        <v>204</v>
      </c>
      <c r="K104" s="40" t="s">
        <v>205</v>
      </c>
      <c r="L104" s="62" t="s">
        <v>206</v>
      </c>
    </row>
    <row r="105" spans="3:12" ht="31.5" customHeight="1">
      <c r="C105" s="63" t="s">
        <v>207</v>
      </c>
      <c r="D105" s="43" t="s">
        <v>39</v>
      </c>
      <c r="E105" s="42" t="s">
        <v>4</v>
      </c>
      <c r="F105" s="42" t="s">
        <v>40</v>
      </c>
      <c r="G105" s="280" t="s">
        <v>208</v>
      </c>
      <c r="H105" s="280"/>
      <c r="I105" s="44" t="s">
        <v>35</v>
      </c>
      <c r="J105" s="45">
        <v>1</v>
      </c>
      <c r="K105" s="46">
        <v>2975.19</v>
      </c>
      <c r="L105" s="64">
        <v>2975.19</v>
      </c>
    </row>
    <row r="106" spans="3:12" ht="34.5" customHeight="1">
      <c r="C106" s="65" t="s">
        <v>209</v>
      </c>
      <c r="D106" s="48" t="s">
        <v>308</v>
      </c>
      <c r="E106" s="47" t="s">
        <v>4</v>
      </c>
      <c r="F106" s="47" t="s">
        <v>309</v>
      </c>
      <c r="G106" s="272" t="s">
        <v>208</v>
      </c>
      <c r="H106" s="272"/>
      <c r="I106" s="49" t="s">
        <v>35</v>
      </c>
      <c r="J106" s="50">
        <v>1</v>
      </c>
      <c r="K106" s="51">
        <v>831.27</v>
      </c>
      <c r="L106" s="66">
        <v>831.27</v>
      </c>
    </row>
    <row r="107" spans="3:12" ht="21" customHeight="1">
      <c r="C107" s="65" t="s">
        <v>209</v>
      </c>
      <c r="D107" s="48" t="s">
        <v>310</v>
      </c>
      <c r="E107" s="47" t="s">
        <v>4</v>
      </c>
      <c r="F107" s="47" t="s">
        <v>311</v>
      </c>
      <c r="G107" s="272" t="s">
        <v>208</v>
      </c>
      <c r="H107" s="272"/>
      <c r="I107" s="49" t="s">
        <v>224</v>
      </c>
      <c r="J107" s="50">
        <v>60</v>
      </c>
      <c r="K107" s="51">
        <v>14.96</v>
      </c>
      <c r="L107" s="66">
        <v>897.6</v>
      </c>
    </row>
    <row r="108" spans="3:12" ht="21" customHeight="1">
      <c r="C108" s="65" t="s">
        <v>209</v>
      </c>
      <c r="D108" s="48" t="s">
        <v>312</v>
      </c>
      <c r="E108" s="47" t="s">
        <v>4</v>
      </c>
      <c r="F108" s="47" t="s">
        <v>313</v>
      </c>
      <c r="G108" s="272" t="s">
        <v>208</v>
      </c>
      <c r="H108" s="272"/>
      <c r="I108" s="49" t="s">
        <v>6</v>
      </c>
      <c r="J108" s="50">
        <v>12</v>
      </c>
      <c r="K108" s="51">
        <v>5.12</v>
      </c>
      <c r="L108" s="66">
        <v>61.44</v>
      </c>
    </row>
    <row r="109" spans="3:12" ht="21" customHeight="1">
      <c r="C109" s="65" t="s">
        <v>209</v>
      </c>
      <c r="D109" s="48" t="s">
        <v>314</v>
      </c>
      <c r="E109" s="47" t="s">
        <v>4</v>
      </c>
      <c r="F109" s="47" t="s">
        <v>315</v>
      </c>
      <c r="G109" s="272" t="s">
        <v>208</v>
      </c>
      <c r="H109" s="272"/>
      <c r="I109" s="49" t="s">
        <v>6</v>
      </c>
      <c r="J109" s="50">
        <v>12</v>
      </c>
      <c r="K109" s="51">
        <v>98.74</v>
      </c>
      <c r="L109" s="66">
        <v>1184.8800000000001</v>
      </c>
    </row>
    <row r="110" spans="3:12" ht="28.5" customHeight="1">
      <c r="C110" s="69"/>
      <c r="D110" s="70"/>
      <c r="E110" s="70"/>
      <c r="F110" s="70"/>
      <c r="G110" s="70" t="s">
        <v>225</v>
      </c>
      <c r="H110" s="71">
        <v>680.4</v>
      </c>
      <c r="I110" s="70" t="s">
        <v>226</v>
      </c>
      <c r="J110" s="71">
        <v>0</v>
      </c>
      <c r="K110" s="70" t="s">
        <v>227</v>
      </c>
      <c r="L110" s="72">
        <v>680.4</v>
      </c>
    </row>
    <row r="111" spans="3:12" ht="28.5" customHeight="1">
      <c r="C111" s="69"/>
      <c r="D111" s="70"/>
      <c r="E111" s="70"/>
      <c r="F111" s="70"/>
      <c r="G111" s="70" t="s">
        <v>228</v>
      </c>
      <c r="H111" s="71">
        <v>565.28</v>
      </c>
      <c r="I111" s="70"/>
      <c r="J111" s="274" t="s">
        <v>229</v>
      </c>
      <c r="K111" s="274"/>
      <c r="L111" s="72">
        <v>3540.47</v>
      </c>
    </row>
    <row r="112" spans="3:12" ht="28.5" customHeight="1" thickBot="1">
      <c r="C112" s="73"/>
      <c r="D112" s="74"/>
      <c r="E112" s="74"/>
      <c r="F112" s="74"/>
      <c r="G112" s="74"/>
      <c r="H112" s="74"/>
      <c r="I112" s="74" t="s">
        <v>230</v>
      </c>
      <c r="J112" s="75">
        <v>0.78</v>
      </c>
      <c r="K112" s="74" t="s">
        <v>231</v>
      </c>
      <c r="L112" s="76">
        <v>2761.56</v>
      </c>
    </row>
    <row r="113" spans="3:12" ht="21" customHeight="1" thickTop="1">
      <c r="C113" s="77"/>
      <c r="D113" s="57"/>
      <c r="E113" s="57"/>
      <c r="F113" s="57"/>
      <c r="G113" s="57"/>
      <c r="H113" s="57"/>
      <c r="I113" s="57"/>
      <c r="J113" s="57"/>
      <c r="K113" s="57"/>
      <c r="L113" s="78"/>
    </row>
    <row r="114" spans="3:12" ht="21" customHeight="1">
      <c r="C114" s="61" t="s">
        <v>41</v>
      </c>
      <c r="D114" s="40" t="s">
        <v>199</v>
      </c>
      <c r="E114" s="39" t="s">
        <v>200</v>
      </c>
      <c r="F114" s="39" t="s">
        <v>201</v>
      </c>
      <c r="G114" s="279" t="s">
        <v>202</v>
      </c>
      <c r="H114" s="279"/>
      <c r="I114" s="41" t="s">
        <v>203</v>
      </c>
      <c r="J114" s="40" t="s">
        <v>204</v>
      </c>
      <c r="K114" s="40" t="s">
        <v>205</v>
      </c>
      <c r="L114" s="62" t="s">
        <v>206</v>
      </c>
    </row>
    <row r="115" spans="3:12" ht="21" customHeight="1">
      <c r="C115" s="63" t="s">
        <v>207</v>
      </c>
      <c r="D115" s="43" t="s">
        <v>42</v>
      </c>
      <c r="E115" s="42" t="s">
        <v>4</v>
      </c>
      <c r="F115" s="42" t="s">
        <v>43</v>
      </c>
      <c r="G115" s="280" t="s">
        <v>208</v>
      </c>
      <c r="H115" s="280"/>
      <c r="I115" s="44" t="s">
        <v>6</v>
      </c>
      <c r="J115" s="45">
        <v>1</v>
      </c>
      <c r="K115" s="46">
        <v>68.22</v>
      </c>
      <c r="L115" s="64">
        <v>68.22</v>
      </c>
    </row>
    <row r="116" spans="3:12" ht="21" customHeight="1">
      <c r="C116" s="65" t="s">
        <v>209</v>
      </c>
      <c r="D116" s="48" t="s">
        <v>300</v>
      </c>
      <c r="E116" s="47" t="s">
        <v>4</v>
      </c>
      <c r="F116" s="47" t="s">
        <v>301</v>
      </c>
      <c r="G116" s="272" t="s">
        <v>208</v>
      </c>
      <c r="H116" s="272"/>
      <c r="I116" s="49" t="s">
        <v>212</v>
      </c>
      <c r="J116" s="50">
        <v>1</v>
      </c>
      <c r="K116" s="51">
        <v>21.29</v>
      </c>
      <c r="L116" s="66">
        <v>21.29</v>
      </c>
    </row>
    <row r="117" spans="3:12" ht="21" customHeight="1">
      <c r="C117" s="65" t="s">
        <v>209</v>
      </c>
      <c r="D117" s="48" t="s">
        <v>210</v>
      </c>
      <c r="E117" s="47" t="s">
        <v>4</v>
      </c>
      <c r="F117" s="47" t="s">
        <v>211</v>
      </c>
      <c r="G117" s="272" t="s">
        <v>208</v>
      </c>
      <c r="H117" s="272"/>
      <c r="I117" s="49" t="s">
        <v>212</v>
      </c>
      <c r="J117" s="50">
        <v>0.5</v>
      </c>
      <c r="K117" s="51">
        <v>17.07</v>
      </c>
      <c r="L117" s="66">
        <v>8.5299999999999994</v>
      </c>
    </row>
    <row r="118" spans="3:12" ht="21" customHeight="1">
      <c r="C118" s="65" t="s">
        <v>209</v>
      </c>
      <c r="D118" s="48" t="s">
        <v>316</v>
      </c>
      <c r="E118" s="47" t="s">
        <v>4</v>
      </c>
      <c r="F118" s="47" t="s">
        <v>317</v>
      </c>
      <c r="G118" s="272" t="s">
        <v>208</v>
      </c>
      <c r="H118" s="272"/>
      <c r="I118" s="49" t="s">
        <v>35</v>
      </c>
      <c r="J118" s="50">
        <v>0.02</v>
      </c>
      <c r="K118" s="51">
        <v>441.07</v>
      </c>
      <c r="L118" s="66">
        <v>8.82</v>
      </c>
    </row>
    <row r="119" spans="3:12" ht="21" customHeight="1">
      <c r="C119" s="67" t="s">
        <v>215</v>
      </c>
      <c r="D119" s="53" t="s">
        <v>318</v>
      </c>
      <c r="E119" s="52" t="s">
        <v>4</v>
      </c>
      <c r="F119" s="52" t="s">
        <v>319</v>
      </c>
      <c r="G119" s="273" t="s">
        <v>218</v>
      </c>
      <c r="H119" s="273"/>
      <c r="I119" s="54" t="s">
        <v>60</v>
      </c>
      <c r="J119" s="55">
        <v>34</v>
      </c>
      <c r="K119" s="56">
        <v>0.87</v>
      </c>
      <c r="L119" s="68">
        <v>29.58</v>
      </c>
    </row>
    <row r="120" spans="3:12" ht="28.5" customHeight="1">
      <c r="C120" s="69"/>
      <c r="D120" s="70"/>
      <c r="E120" s="70"/>
      <c r="F120" s="70"/>
      <c r="G120" s="70" t="s">
        <v>225</v>
      </c>
      <c r="H120" s="71">
        <v>21.94</v>
      </c>
      <c r="I120" s="70" t="s">
        <v>226</v>
      </c>
      <c r="J120" s="71">
        <v>0</v>
      </c>
      <c r="K120" s="70" t="s">
        <v>227</v>
      </c>
      <c r="L120" s="72">
        <v>21.94</v>
      </c>
    </row>
    <row r="121" spans="3:12" ht="28.5" customHeight="1">
      <c r="C121" s="69"/>
      <c r="D121" s="70"/>
      <c r="E121" s="70"/>
      <c r="F121" s="70"/>
      <c r="G121" s="70" t="s">
        <v>228</v>
      </c>
      <c r="H121" s="71">
        <v>12.96</v>
      </c>
      <c r="I121" s="70"/>
      <c r="J121" s="274" t="s">
        <v>229</v>
      </c>
      <c r="K121" s="274"/>
      <c r="L121" s="72">
        <v>81.180000000000007</v>
      </c>
    </row>
    <row r="122" spans="3:12" ht="28.5" customHeight="1" thickBot="1">
      <c r="C122" s="73"/>
      <c r="D122" s="74"/>
      <c r="E122" s="74"/>
      <c r="F122" s="74"/>
      <c r="G122" s="74"/>
      <c r="H122" s="74"/>
      <c r="I122" s="74" t="s">
        <v>230</v>
      </c>
      <c r="J122" s="75">
        <v>15.45</v>
      </c>
      <c r="K122" s="74" t="s">
        <v>231</v>
      </c>
      <c r="L122" s="76">
        <v>1254.23</v>
      </c>
    </row>
    <row r="123" spans="3:12" ht="21" customHeight="1" thickTop="1">
      <c r="C123" s="77"/>
      <c r="D123" s="57"/>
      <c r="E123" s="57"/>
      <c r="F123" s="57"/>
      <c r="G123" s="57"/>
      <c r="H123" s="57"/>
      <c r="I123" s="57"/>
      <c r="J123" s="57"/>
      <c r="K123" s="57"/>
      <c r="L123" s="78"/>
    </row>
    <row r="124" spans="3:12" ht="21" customHeight="1">
      <c r="C124" s="61" t="s">
        <v>44</v>
      </c>
      <c r="D124" s="40" t="s">
        <v>199</v>
      </c>
      <c r="E124" s="39" t="s">
        <v>200</v>
      </c>
      <c r="F124" s="39" t="s">
        <v>201</v>
      </c>
      <c r="G124" s="279" t="s">
        <v>202</v>
      </c>
      <c r="H124" s="279"/>
      <c r="I124" s="41" t="s">
        <v>203</v>
      </c>
      <c r="J124" s="40" t="s">
        <v>204</v>
      </c>
      <c r="K124" s="40" t="s">
        <v>205</v>
      </c>
      <c r="L124" s="62" t="s">
        <v>206</v>
      </c>
    </row>
    <row r="125" spans="3:12" ht="21" customHeight="1">
      <c r="C125" s="63" t="s">
        <v>207</v>
      </c>
      <c r="D125" s="43" t="s">
        <v>45</v>
      </c>
      <c r="E125" s="42" t="s">
        <v>4</v>
      </c>
      <c r="F125" s="42" t="s">
        <v>46</v>
      </c>
      <c r="G125" s="280" t="s">
        <v>208</v>
      </c>
      <c r="H125" s="280"/>
      <c r="I125" s="44" t="s">
        <v>6</v>
      </c>
      <c r="J125" s="45">
        <v>1</v>
      </c>
      <c r="K125" s="46">
        <v>10.87</v>
      </c>
      <c r="L125" s="64">
        <v>10.87</v>
      </c>
    </row>
    <row r="126" spans="3:12" ht="21" customHeight="1">
      <c r="C126" s="65" t="s">
        <v>209</v>
      </c>
      <c r="D126" s="48" t="s">
        <v>300</v>
      </c>
      <c r="E126" s="47" t="s">
        <v>4</v>
      </c>
      <c r="F126" s="47" t="s">
        <v>301</v>
      </c>
      <c r="G126" s="272" t="s">
        <v>208</v>
      </c>
      <c r="H126" s="272"/>
      <c r="I126" s="49" t="s">
        <v>212</v>
      </c>
      <c r="J126" s="50">
        <v>0.23</v>
      </c>
      <c r="K126" s="51">
        <v>21.29</v>
      </c>
      <c r="L126" s="66">
        <v>4.8899999999999997</v>
      </c>
    </row>
    <row r="127" spans="3:12" ht="21" customHeight="1">
      <c r="C127" s="65" t="s">
        <v>209</v>
      </c>
      <c r="D127" s="48" t="s">
        <v>210</v>
      </c>
      <c r="E127" s="47" t="s">
        <v>4</v>
      </c>
      <c r="F127" s="47" t="s">
        <v>211</v>
      </c>
      <c r="G127" s="272" t="s">
        <v>208</v>
      </c>
      <c r="H127" s="272"/>
      <c r="I127" s="49" t="s">
        <v>212</v>
      </c>
      <c r="J127" s="50">
        <v>0.23</v>
      </c>
      <c r="K127" s="51">
        <v>17.07</v>
      </c>
      <c r="L127" s="66">
        <v>3.92</v>
      </c>
    </row>
    <row r="128" spans="3:12" ht="21" customHeight="1">
      <c r="C128" s="65" t="s">
        <v>209</v>
      </c>
      <c r="D128" s="48" t="s">
        <v>320</v>
      </c>
      <c r="E128" s="47" t="s">
        <v>4</v>
      </c>
      <c r="F128" s="47" t="s">
        <v>321</v>
      </c>
      <c r="G128" s="272" t="s">
        <v>208</v>
      </c>
      <c r="H128" s="272"/>
      <c r="I128" s="49" t="s">
        <v>35</v>
      </c>
      <c r="J128" s="50">
        <v>3.0000000000000001E-3</v>
      </c>
      <c r="K128" s="51">
        <v>687.41</v>
      </c>
      <c r="L128" s="66">
        <v>2.06</v>
      </c>
    </row>
    <row r="129" spans="3:12" ht="28.5" customHeight="1">
      <c r="C129" s="69"/>
      <c r="D129" s="70"/>
      <c r="E129" s="70"/>
      <c r="F129" s="70"/>
      <c r="G129" s="70" t="s">
        <v>225</v>
      </c>
      <c r="H129" s="71">
        <v>6.2</v>
      </c>
      <c r="I129" s="70" t="s">
        <v>226</v>
      </c>
      <c r="J129" s="71">
        <v>0</v>
      </c>
      <c r="K129" s="70" t="s">
        <v>227</v>
      </c>
      <c r="L129" s="72">
        <v>6.2</v>
      </c>
    </row>
    <row r="130" spans="3:12" ht="28.5" customHeight="1">
      <c r="C130" s="69"/>
      <c r="D130" s="70"/>
      <c r="E130" s="70"/>
      <c r="F130" s="70"/>
      <c r="G130" s="70" t="s">
        <v>228</v>
      </c>
      <c r="H130" s="71">
        <v>2.06</v>
      </c>
      <c r="I130" s="70"/>
      <c r="J130" s="274" t="s">
        <v>229</v>
      </c>
      <c r="K130" s="274"/>
      <c r="L130" s="72">
        <v>12.93</v>
      </c>
    </row>
    <row r="131" spans="3:12" ht="28.5" customHeight="1" thickBot="1">
      <c r="C131" s="73"/>
      <c r="D131" s="74"/>
      <c r="E131" s="74"/>
      <c r="F131" s="74"/>
      <c r="G131" s="74"/>
      <c r="H131" s="74"/>
      <c r="I131" s="74" t="s">
        <v>230</v>
      </c>
      <c r="J131" s="75">
        <v>30.9</v>
      </c>
      <c r="K131" s="74" t="s">
        <v>231</v>
      </c>
      <c r="L131" s="76">
        <v>399.53</v>
      </c>
    </row>
    <row r="132" spans="3:12" ht="21" customHeight="1" thickTop="1">
      <c r="C132" s="77"/>
      <c r="D132" s="57"/>
      <c r="E132" s="57"/>
      <c r="F132" s="57"/>
      <c r="G132" s="57"/>
      <c r="H132" s="57"/>
      <c r="I132" s="57"/>
      <c r="J132" s="57"/>
      <c r="K132" s="57"/>
      <c r="L132" s="78"/>
    </row>
    <row r="133" spans="3:12" ht="21" customHeight="1">
      <c r="C133" s="61" t="s">
        <v>47</v>
      </c>
      <c r="D133" s="40" t="s">
        <v>199</v>
      </c>
      <c r="E133" s="39" t="s">
        <v>200</v>
      </c>
      <c r="F133" s="39" t="s">
        <v>201</v>
      </c>
      <c r="G133" s="279" t="s">
        <v>202</v>
      </c>
      <c r="H133" s="279"/>
      <c r="I133" s="41" t="s">
        <v>203</v>
      </c>
      <c r="J133" s="40" t="s">
        <v>204</v>
      </c>
      <c r="K133" s="40" t="s">
        <v>205</v>
      </c>
      <c r="L133" s="62" t="s">
        <v>206</v>
      </c>
    </row>
    <row r="134" spans="3:12" ht="21" customHeight="1">
      <c r="C134" s="63" t="s">
        <v>207</v>
      </c>
      <c r="D134" s="43" t="s">
        <v>48</v>
      </c>
      <c r="E134" s="42" t="s">
        <v>4</v>
      </c>
      <c r="F134" s="42" t="s">
        <v>49</v>
      </c>
      <c r="G134" s="280" t="s">
        <v>208</v>
      </c>
      <c r="H134" s="280"/>
      <c r="I134" s="44" t="s">
        <v>6</v>
      </c>
      <c r="J134" s="45">
        <v>1</v>
      </c>
      <c r="K134" s="46">
        <v>44.44</v>
      </c>
      <c r="L134" s="64">
        <v>44.44</v>
      </c>
    </row>
    <row r="135" spans="3:12" ht="27" customHeight="1">
      <c r="C135" s="65" t="s">
        <v>209</v>
      </c>
      <c r="D135" s="48" t="s">
        <v>322</v>
      </c>
      <c r="E135" s="47" t="s">
        <v>4</v>
      </c>
      <c r="F135" s="47" t="s">
        <v>323</v>
      </c>
      <c r="G135" s="272" t="s">
        <v>208</v>
      </c>
      <c r="H135" s="272"/>
      <c r="I135" s="49" t="s">
        <v>212</v>
      </c>
      <c r="J135" s="50">
        <v>0.87</v>
      </c>
      <c r="K135" s="51">
        <v>17.13</v>
      </c>
      <c r="L135" s="66">
        <v>14.9</v>
      </c>
    </row>
    <row r="136" spans="3:12" ht="21" customHeight="1">
      <c r="C136" s="65" t="s">
        <v>209</v>
      </c>
      <c r="D136" s="48" t="s">
        <v>300</v>
      </c>
      <c r="E136" s="47" t="s">
        <v>4</v>
      </c>
      <c r="F136" s="47" t="s">
        <v>301</v>
      </c>
      <c r="G136" s="272" t="s">
        <v>208</v>
      </c>
      <c r="H136" s="272"/>
      <c r="I136" s="49" t="s">
        <v>212</v>
      </c>
      <c r="J136" s="50">
        <v>0.87</v>
      </c>
      <c r="K136" s="51">
        <v>21.29</v>
      </c>
      <c r="L136" s="66">
        <v>18.52</v>
      </c>
    </row>
    <row r="137" spans="3:12" ht="21" customHeight="1">
      <c r="C137" s="65" t="s">
        <v>209</v>
      </c>
      <c r="D137" s="48" t="s">
        <v>316</v>
      </c>
      <c r="E137" s="47" t="s">
        <v>4</v>
      </c>
      <c r="F137" s="47" t="s">
        <v>317</v>
      </c>
      <c r="G137" s="272" t="s">
        <v>208</v>
      </c>
      <c r="H137" s="272"/>
      <c r="I137" s="49" t="s">
        <v>35</v>
      </c>
      <c r="J137" s="50">
        <v>2.5000000000000001E-2</v>
      </c>
      <c r="K137" s="51">
        <v>441.07</v>
      </c>
      <c r="L137" s="66">
        <v>11.02</v>
      </c>
    </row>
    <row r="138" spans="3:12" ht="28.5" customHeight="1">
      <c r="C138" s="69"/>
      <c r="D138" s="70"/>
      <c r="E138" s="70"/>
      <c r="F138" s="70"/>
      <c r="G138" s="70" t="s">
        <v>225</v>
      </c>
      <c r="H138" s="71">
        <v>24.36</v>
      </c>
      <c r="I138" s="70" t="s">
        <v>226</v>
      </c>
      <c r="J138" s="71">
        <v>0</v>
      </c>
      <c r="K138" s="70" t="s">
        <v>227</v>
      </c>
      <c r="L138" s="72">
        <v>24.36</v>
      </c>
    </row>
    <row r="139" spans="3:12" ht="28.5" customHeight="1">
      <c r="C139" s="69"/>
      <c r="D139" s="70"/>
      <c r="E139" s="70"/>
      <c r="F139" s="70"/>
      <c r="G139" s="70" t="s">
        <v>228</v>
      </c>
      <c r="H139" s="71">
        <v>8.44</v>
      </c>
      <c r="I139" s="70"/>
      <c r="J139" s="274" t="s">
        <v>229</v>
      </c>
      <c r="K139" s="274"/>
      <c r="L139" s="72">
        <v>52.88</v>
      </c>
    </row>
    <row r="140" spans="3:12" ht="28.5" customHeight="1" thickBot="1">
      <c r="C140" s="73"/>
      <c r="D140" s="74"/>
      <c r="E140" s="74"/>
      <c r="F140" s="74"/>
      <c r="G140" s="74"/>
      <c r="H140" s="74"/>
      <c r="I140" s="74" t="s">
        <v>230</v>
      </c>
      <c r="J140" s="75">
        <v>30.9</v>
      </c>
      <c r="K140" s="74" t="s">
        <v>231</v>
      </c>
      <c r="L140" s="76">
        <v>1633.99</v>
      </c>
    </row>
    <row r="141" spans="3:12" ht="21" customHeight="1" thickTop="1">
      <c r="C141" s="77"/>
      <c r="D141" s="57"/>
      <c r="E141" s="57"/>
      <c r="F141" s="57"/>
      <c r="G141" s="57"/>
      <c r="H141" s="57"/>
      <c r="I141" s="57"/>
      <c r="J141" s="57"/>
      <c r="K141" s="57"/>
      <c r="L141" s="78"/>
    </row>
    <row r="142" spans="3:12" ht="21" customHeight="1">
      <c r="C142" s="59" t="s">
        <v>50</v>
      </c>
      <c r="D142" s="37"/>
      <c r="E142" s="37"/>
      <c r="F142" s="37" t="s">
        <v>51</v>
      </c>
      <c r="G142" s="37"/>
      <c r="H142" s="278"/>
      <c r="I142" s="278"/>
      <c r="J142" s="38"/>
      <c r="K142" s="37"/>
      <c r="L142" s="60">
        <v>4063.79</v>
      </c>
    </row>
    <row r="143" spans="3:12" ht="21" customHeight="1">
      <c r="C143" s="61" t="s">
        <v>52</v>
      </c>
      <c r="D143" s="40" t="s">
        <v>199</v>
      </c>
      <c r="E143" s="39" t="s">
        <v>200</v>
      </c>
      <c r="F143" s="39" t="s">
        <v>201</v>
      </c>
      <c r="G143" s="279" t="s">
        <v>202</v>
      </c>
      <c r="H143" s="279"/>
      <c r="I143" s="41" t="s">
        <v>203</v>
      </c>
      <c r="J143" s="40" t="s">
        <v>204</v>
      </c>
      <c r="K143" s="40" t="s">
        <v>205</v>
      </c>
      <c r="L143" s="62" t="s">
        <v>206</v>
      </c>
    </row>
    <row r="144" spans="3:12" ht="21" customHeight="1">
      <c r="C144" s="63" t="s">
        <v>207</v>
      </c>
      <c r="D144" s="43" t="s">
        <v>53</v>
      </c>
      <c r="E144" s="42" t="s">
        <v>4</v>
      </c>
      <c r="F144" s="42" t="s">
        <v>54</v>
      </c>
      <c r="G144" s="280" t="s">
        <v>208</v>
      </c>
      <c r="H144" s="280"/>
      <c r="I144" s="44" t="s">
        <v>55</v>
      </c>
      <c r="J144" s="45">
        <v>1</v>
      </c>
      <c r="K144" s="46">
        <v>11.93</v>
      </c>
      <c r="L144" s="64">
        <v>11.93</v>
      </c>
    </row>
    <row r="145" spans="3:12" ht="27" customHeight="1">
      <c r="C145" s="65" t="s">
        <v>209</v>
      </c>
      <c r="D145" s="48" t="s">
        <v>324</v>
      </c>
      <c r="E145" s="47" t="s">
        <v>4</v>
      </c>
      <c r="F145" s="47" t="s">
        <v>325</v>
      </c>
      <c r="G145" s="272" t="s">
        <v>208</v>
      </c>
      <c r="H145" s="272"/>
      <c r="I145" s="49" t="s">
        <v>212</v>
      </c>
      <c r="J145" s="50">
        <v>0.11</v>
      </c>
      <c r="K145" s="51">
        <v>17.34</v>
      </c>
      <c r="L145" s="66">
        <v>1.9</v>
      </c>
    </row>
    <row r="146" spans="3:12" ht="21" customHeight="1">
      <c r="C146" s="65" t="s">
        <v>209</v>
      </c>
      <c r="D146" s="48" t="s">
        <v>326</v>
      </c>
      <c r="E146" s="47" t="s">
        <v>4</v>
      </c>
      <c r="F146" s="47" t="s">
        <v>327</v>
      </c>
      <c r="G146" s="272" t="s">
        <v>208</v>
      </c>
      <c r="H146" s="272"/>
      <c r="I146" s="49" t="s">
        <v>212</v>
      </c>
      <c r="J146" s="50">
        <v>0.22</v>
      </c>
      <c r="K146" s="51">
        <v>21.5</v>
      </c>
      <c r="L146" s="66">
        <v>4.7300000000000004</v>
      </c>
    </row>
    <row r="147" spans="3:12" ht="21" customHeight="1">
      <c r="C147" s="67" t="s">
        <v>215</v>
      </c>
      <c r="D147" s="53" t="s">
        <v>328</v>
      </c>
      <c r="E147" s="52" t="s">
        <v>4</v>
      </c>
      <c r="F147" s="52" t="s">
        <v>54</v>
      </c>
      <c r="G147" s="273" t="s">
        <v>218</v>
      </c>
      <c r="H147" s="273"/>
      <c r="I147" s="54" t="s">
        <v>55</v>
      </c>
      <c r="J147" s="55">
        <v>1</v>
      </c>
      <c r="K147" s="56">
        <v>5.3</v>
      </c>
      <c r="L147" s="68">
        <v>5.3</v>
      </c>
    </row>
    <row r="148" spans="3:12" ht="28.5" customHeight="1">
      <c r="C148" s="69"/>
      <c r="D148" s="70"/>
      <c r="E148" s="70"/>
      <c r="F148" s="70"/>
      <c r="G148" s="70" t="s">
        <v>225</v>
      </c>
      <c r="H148" s="71">
        <v>4.49</v>
      </c>
      <c r="I148" s="70" t="s">
        <v>226</v>
      </c>
      <c r="J148" s="71">
        <v>0</v>
      </c>
      <c r="K148" s="70" t="s">
        <v>227</v>
      </c>
      <c r="L148" s="72">
        <v>4.49</v>
      </c>
    </row>
    <row r="149" spans="3:12" ht="28.5" customHeight="1">
      <c r="C149" s="69"/>
      <c r="D149" s="70"/>
      <c r="E149" s="70"/>
      <c r="F149" s="70"/>
      <c r="G149" s="70" t="s">
        <v>228</v>
      </c>
      <c r="H149" s="71">
        <v>2.2599999999999998</v>
      </c>
      <c r="I149" s="70"/>
      <c r="J149" s="274" t="s">
        <v>229</v>
      </c>
      <c r="K149" s="274"/>
      <c r="L149" s="72">
        <v>14.19</v>
      </c>
    </row>
    <row r="150" spans="3:12" ht="28.5" customHeight="1" thickBot="1">
      <c r="C150" s="73"/>
      <c r="D150" s="74"/>
      <c r="E150" s="74"/>
      <c r="F150" s="74"/>
      <c r="G150" s="74"/>
      <c r="H150" s="74"/>
      <c r="I150" s="74" t="s">
        <v>230</v>
      </c>
      <c r="J150" s="75">
        <v>36.020000000000003</v>
      </c>
      <c r="K150" s="74" t="s">
        <v>231</v>
      </c>
      <c r="L150" s="76">
        <v>511.12</v>
      </c>
    </row>
    <row r="151" spans="3:12" ht="27" customHeight="1" thickTop="1">
      <c r="C151" s="77"/>
      <c r="D151" s="57"/>
      <c r="E151" s="57"/>
      <c r="F151" s="57"/>
      <c r="G151" s="57"/>
      <c r="H151" s="57"/>
      <c r="I151" s="57"/>
      <c r="J151" s="57"/>
      <c r="K151" s="57"/>
      <c r="L151" s="78"/>
    </row>
    <row r="152" spans="3:12" ht="27" customHeight="1">
      <c r="C152" s="61" t="s">
        <v>56</v>
      </c>
      <c r="D152" s="40" t="s">
        <v>199</v>
      </c>
      <c r="E152" s="39" t="s">
        <v>200</v>
      </c>
      <c r="F152" s="39" t="s">
        <v>201</v>
      </c>
      <c r="G152" s="279" t="s">
        <v>202</v>
      </c>
      <c r="H152" s="279"/>
      <c r="I152" s="41" t="s">
        <v>203</v>
      </c>
      <c r="J152" s="40" t="s">
        <v>204</v>
      </c>
      <c r="K152" s="40" t="s">
        <v>205</v>
      </c>
      <c r="L152" s="62" t="s">
        <v>206</v>
      </c>
    </row>
    <row r="153" spans="3:12" ht="27" customHeight="1">
      <c r="C153" s="63" t="s">
        <v>207</v>
      </c>
      <c r="D153" s="43" t="s">
        <v>57</v>
      </c>
      <c r="E153" s="42" t="s">
        <v>58</v>
      </c>
      <c r="F153" s="42" t="s">
        <v>59</v>
      </c>
      <c r="G153" s="280" t="s">
        <v>329</v>
      </c>
      <c r="H153" s="280"/>
      <c r="I153" s="44" t="s">
        <v>60</v>
      </c>
      <c r="J153" s="45">
        <v>1</v>
      </c>
      <c r="K153" s="46">
        <v>427.71</v>
      </c>
      <c r="L153" s="64">
        <v>427.71</v>
      </c>
    </row>
    <row r="154" spans="3:12" ht="54" customHeight="1">
      <c r="C154" s="65" t="s">
        <v>209</v>
      </c>
      <c r="D154" s="48" t="s">
        <v>330</v>
      </c>
      <c r="E154" s="47" t="s">
        <v>58</v>
      </c>
      <c r="F154" s="47" t="s">
        <v>331</v>
      </c>
      <c r="G154" s="272" t="s">
        <v>293</v>
      </c>
      <c r="H154" s="272"/>
      <c r="I154" s="49" t="s">
        <v>35</v>
      </c>
      <c r="J154" s="50">
        <v>1.17E-2</v>
      </c>
      <c r="K154" s="51">
        <v>825.92</v>
      </c>
      <c r="L154" s="66">
        <v>9.66</v>
      </c>
    </row>
    <row r="155" spans="3:12" ht="27" customHeight="1">
      <c r="C155" s="65" t="s">
        <v>209</v>
      </c>
      <c r="D155" s="48" t="s">
        <v>332</v>
      </c>
      <c r="E155" s="47" t="s">
        <v>58</v>
      </c>
      <c r="F155" s="47" t="s">
        <v>325</v>
      </c>
      <c r="G155" s="272" t="s">
        <v>293</v>
      </c>
      <c r="H155" s="272"/>
      <c r="I155" s="49" t="s">
        <v>212</v>
      </c>
      <c r="J155" s="50">
        <v>0.48110000000000003</v>
      </c>
      <c r="K155" s="51">
        <v>19.55</v>
      </c>
      <c r="L155" s="66">
        <v>9.4</v>
      </c>
    </row>
    <row r="156" spans="3:12" ht="27" customHeight="1">
      <c r="C156" s="65" t="s">
        <v>209</v>
      </c>
      <c r="D156" s="48" t="s">
        <v>333</v>
      </c>
      <c r="E156" s="47" t="s">
        <v>58</v>
      </c>
      <c r="F156" s="47" t="s">
        <v>327</v>
      </c>
      <c r="G156" s="272" t="s">
        <v>293</v>
      </c>
      <c r="H156" s="272"/>
      <c r="I156" s="49" t="s">
        <v>212</v>
      </c>
      <c r="J156" s="50">
        <v>0.48110000000000003</v>
      </c>
      <c r="K156" s="51">
        <v>23.92</v>
      </c>
      <c r="L156" s="66">
        <v>11.5</v>
      </c>
    </row>
    <row r="157" spans="3:12" ht="27" customHeight="1">
      <c r="C157" s="67" t="s">
        <v>215</v>
      </c>
      <c r="D157" s="53" t="s">
        <v>334</v>
      </c>
      <c r="E157" s="52" t="s">
        <v>58</v>
      </c>
      <c r="F157" s="52" t="s">
        <v>335</v>
      </c>
      <c r="G157" s="273" t="s">
        <v>218</v>
      </c>
      <c r="H157" s="273"/>
      <c r="I157" s="54" t="s">
        <v>60</v>
      </c>
      <c r="J157" s="55">
        <v>1</v>
      </c>
      <c r="K157" s="56">
        <v>397.15</v>
      </c>
      <c r="L157" s="68">
        <v>397.15</v>
      </c>
    </row>
    <row r="158" spans="3:12" ht="28.5" customHeight="1">
      <c r="C158" s="69"/>
      <c r="D158" s="70"/>
      <c r="E158" s="70"/>
      <c r="F158" s="70"/>
      <c r="G158" s="70" t="s">
        <v>225</v>
      </c>
      <c r="H158" s="71">
        <v>16.32</v>
      </c>
      <c r="I158" s="70" t="s">
        <v>226</v>
      </c>
      <c r="J158" s="71">
        <v>0</v>
      </c>
      <c r="K158" s="70" t="s">
        <v>227</v>
      </c>
      <c r="L158" s="72">
        <v>16.32</v>
      </c>
    </row>
    <row r="159" spans="3:12" ht="28.5" customHeight="1">
      <c r="C159" s="69"/>
      <c r="D159" s="70"/>
      <c r="E159" s="70"/>
      <c r="F159" s="70"/>
      <c r="G159" s="70" t="s">
        <v>228</v>
      </c>
      <c r="H159" s="71">
        <v>81.260000000000005</v>
      </c>
      <c r="I159" s="70"/>
      <c r="J159" s="274" t="s">
        <v>229</v>
      </c>
      <c r="K159" s="274"/>
      <c r="L159" s="72">
        <v>508.97</v>
      </c>
    </row>
    <row r="160" spans="3:12" ht="28.5" customHeight="1" thickBot="1">
      <c r="C160" s="73"/>
      <c r="D160" s="74"/>
      <c r="E160" s="74"/>
      <c r="F160" s="74"/>
      <c r="G160" s="74"/>
      <c r="H160" s="74"/>
      <c r="I160" s="74" t="s">
        <v>230</v>
      </c>
      <c r="J160" s="75">
        <v>1</v>
      </c>
      <c r="K160" s="74" t="s">
        <v>231</v>
      </c>
      <c r="L160" s="76">
        <v>508.97</v>
      </c>
    </row>
    <row r="161" spans="3:12" ht="21" customHeight="1" thickTop="1">
      <c r="C161" s="77"/>
      <c r="D161" s="57"/>
      <c r="E161" s="57"/>
      <c r="F161" s="57"/>
      <c r="G161" s="57"/>
      <c r="H161" s="57"/>
      <c r="I161" s="57"/>
      <c r="J161" s="57"/>
      <c r="K161" s="57"/>
      <c r="L161" s="78"/>
    </row>
    <row r="162" spans="3:12" ht="21" customHeight="1">
      <c r="C162" s="61" t="s">
        <v>61</v>
      </c>
      <c r="D162" s="40" t="s">
        <v>199</v>
      </c>
      <c r="E162" s="39" t="s">
        <v>200</v>
      </c>
      <c r="F162" s="39" t="s">
        <v>201</v>
      </c>
      <c r="G162" s="279" t="s">
        <v>202</v>
      </c>
      <c r="H162" s="279"/>
      <c r="I162" s="41" t="s">
        <v>203</v>
      </c>
      <c r="J162" s="40" t="s">
        <v>204</v>
      </c>
      <c r="K162" s="40" t="s">
        <v>205</v>
      </c>
      <c r="L162" s="62" t="s">
        <v>206</v>
      </c>
    </row>
    <row r="163" spans="3:12" ht="45" customHeight="1">
      <c r="C163" s="63" t="s">
        <v>207</v>
      </c>
      <c r="D163" s="43" t="s">
        <v>62</v>
      </c>
      <c r="E163" s="42" t="s">
        <v>58</v>
      </c>
      <c r="F163" s="42" t="s">
        <v>63</v>
      </c>
      <c r="G163" s="280" t="s">
        <v>329</v>
      </c>
      <c r="H163" s="280"/>
      <c r="I163" s="44" t="s">
        <v>60</v>
      </c>
      <c r="J163" s="45">
        <v>1</v>
      </c>
      <c r="K163" s="46">
        <v>192.86</v>
      </c>
      <c r="L163" s="64">
        <v>192.86</v>
      </c>
    </row>
    <row r="164" spans="3:12" ht="39" customHeight="1">
      <c r="C164" s="65" t="s">
        <v>209</v>
      </c>
      <c r="D164" s="48" t="s">
        <v>336</v>
      </c>
      <c r="E164" s="47" t="s">
        <v>58</v>
      </c>
      <c r="F164" s="47" t="s">
        <v>337</v>
      </c>
      <c r="G164" s="272" t="s">
        <v>338</v>
      </c>
      <c r="H164" s="272"/>
      <c r="I164" s="49" t="s">
        <v>35</v>
      </c>
      <c r="J164" s="50">
        <v>2.52E-2</v>
      </c>
      <c r="K164" s="51">
        <v>2848.18</v>
      </c>
      <c r="L164" s="66">
        <v>71.77</v>
      </c>
    </row>
    <row r="165" spans="3:12" ht="36" customHeight="1">
      <c r="C165" s="65" t="s">
        <v>209</v>
      </c>
      <c r="D165" s="48" t="s">
        <v>339</v>
      </c>
      <c r="E165" s="47" t="s">
        <v>58</v>
      </c>
      <c r="F165" s="47" t="s">
        <v>340</v>
      </c>
      <c r="G165" s="272" t="s">
        <v>341</v>
      </c>
      <c r="H165" s="272"/>
      <c r="I165" s="49" t="s">
        <v>35</v>
      </c>
      <c r="J165" s="50">
        <v>4.9000000000000002E-2</v>
      </c>
      <c r="K165" s="51">
        <v>278.64</v>
      </c>
      <c r="L165" s="66">
        <v>13.65</v>
      </c>
    </row>
    <row r="166" spans="3:12" ht="40.5" customHeight="1">
      <c r="C166" s="65" t="s">
        <v>209</v>
      </c>
      <c r="D166" s="48" t="s">
        <v>342</v>
      </c>
      <c r="E166" s="47" t="s">
        <v>58</v>
      </c>
      <c r="F166" s="47" t="s">
        <v>343</v>
      </c>
      <c r="G166" s="272" t="s">
        <v>293</v>
      </c>
      <c r="H166" s="272"/>
      <c r="I166" s="49" t="s">
        <v>35</v>
      </c>
      <c r="J166" s="50">
        <v>6.4000000000000003E-3</v>
      </c>
      <c r="K166" s="51">
        <v>548.46</v>
      </c>
      <c r="L166" s="66">
        <v>3.51</v>
      </c>
    </row>
    <row r="167" spans="3:12" ht="42" customHeight="1">
      <c r="C167" s="65" t="s">
        <v>209</v>
      </c>
      <c r="D167" s="48" t="s">
        <v>344</v>
      </c>
      <c r="E167" s="47" t="s">
        <v>58</v>
      </c>
      <c r="F167" s="47" t="s">
        <v>345</v>
      </c>
      <c r="G167" s="272" t="s">
        <v>293</v>
      </c>
      <c r="H167" s="272"/>
      <c r="I167" s="49" t="s">
        <v>35</v>
      </c>
      <c r="J167" s="50">
        <v>2.6100000000000002E-2</v>
      </c>
      <c r="K167" s="51">
        <v>847.32</v>
      </c>
      <c r="L167" s="66">
        <v>22.11</v>
      </c>
    </row>
    <row r="168" spans="3:12" ht="21" customHeight="1">
      <c r="C168" s="65" t="s">
        <v>209</v>
      </c>
      <c r="D168" s="48" t="s">
        <v>346</v>
      </c>
      <c r="E168" s="47" t="s">
        <v>58</v>
      </c>
      <c r="F168" s="47" t="s">
        <v>301</v>
      </c>
      <c r="G168" s="272" t="s">
        <v>293</v>
      </c>
      <c r="H168" s="272"/>
      <c r="I168" s="49" t="s">
        <v>212</v>
      </c>
      <c r="J168" s="50">
        <v>1.3764000000000001</v>
      </c>
      <c r="K168" s="51">
        <v>23.68</v>
      </c>
      <c r="L168" s="66">
        <v>32.590000000000003</v>
      </c>
    </row>
    <row r="169" spans="3:12" ht="21" customHeight="1">
      <c r="C169" s="65" t="s">
        <v>209</v>
      </c>
      <c r="D169" s="48" t="s">
        <v>347</v>
      </c>
      <c r="E169" s="47" t="s">
        <v>58</v>
      </c>
      <c r="F169" s="47" t="s">
        <v>211</v>
      </c>
      <c r="G169" s="272" t="s">
        <v>293</v>
      </c>
      <c r="H169" s="272"/>
      <c r="I169" s="49" t="s">
        <v>212</v>
      </c>
      <c r="J169" s="50">
        <v>1.0813999999999999</v>
      </c>
      <c r="K169" s="51">
        <v>18.8</v>
      </c>
      <c r="L169" s="66">
        <v>20.329999999999998</v>
      </c>
    </row>
    <row r="170" spans="3:12" ht="36" customHeight="1">
      <c r="C170" s="67" t="s">
        <v>215</v>
      </c>
      <c r="D170" s="53" t="s">
        <v>348</v>
      </c>
      <c r="E170" s="52" t="s">
        <v>58</v>
      </c>
      <c r="F170" s="52" t="s">
        <v>349</v>
      </c>
      <c r="G170" s="273" t="s">
        <v>218</v>
      </c>
      <c r="H170" s="273"/>
      <c r="I170" s="54" t="s">
        <v>60</v>
      </c>
      <c r="J170" s="55">
        <v>10.036099999999999</v>
      </c>
      <c r="K170" s="56">
        <v>2.88</v>
      </c>
      <c r="L170" s="68">
        <v>28.9</v>
      </c>
    </row>
    <row r="171" spans="3:12" ht="28.5" customHeight="1">
      <c r="C171" s="69"/>
      <c r="D171" s="70"/>
      <c r="E171" s="70"/>
      <c r="F171" s="70"/>
      <c r="G171" s="70" t="s">
        <v>225</v>
      </c>
      <c r="H171" s="71">
        <v>74.319999999999993</v>
      </c>
      <c r="I171" s="70" t="s">
        <v>226</v>
      </c>
      <c r="J171" s="71">
        <v>0</v>
      </c>
      <c r="K171" s="70" t="s">
        <v>227</v>
      </c>
      <c r="L171" s="72">
        <v>74.319999999999993</v>
      </c>
    </row>
    <row r="172" spans="3:12" ht="28.5" customHeight="1">
      <c r="C172" s="69"/>
      <c r="D172" s="70"/>
      <c r="E172" s="70"/>
      <c r="F172" s="70"/>
      <c r="G172" s="70" t="s">
        <v>228</v>
      </c>
      <c r="H172" s="71">
        <v>36.64</v>
      </c>
      <c r="I172" s="70"/>
      <c r="J172" s="274" t="s">
        <v>229</v>
      </c>
      <c r="K172" s="274"/>
      <c r="L172" s="72">
        <v>229.5</v>
      </c>
    </row>
    <row r="173" spans="3:12" ht="28.5" customHeight="1" thickBot="1">
      <c r="C173" s="73"/>
      <c r="D173" s="74"/>
      <c r="E173" s="74"/>
      <c r="F173" s="74"/>
      <c r="G173" s="74"/>
      <c r="H173" s="74"/>
      <c r="I173" s="74" t="s">
        <v>230</v>
      </c>
      <c r="J173" s="75">
        <v>2</v>
      </c>
      <c r="K173" s="74" t="s">
        <v>231</v>
      </c>
      <c r="L173" s="76">
        <v>459</v>
      </c>
    </row>
    <row r="174" spans="3:12" ht="28.5" customHeight="1" thickTop="1">
      <c r="C174" s="77"/>
      <c r="D174" s="57"/>
      <c r="E174" s="57"/>
      <c r="F174" s="57"/>
      <c r="G174" s="57"/>
      <c r="H174" s="57"/>
      <c r="I174" s="57"/>
      <c r="J174" s="57"/>
      <c r="K174" s="57"/>
      <c r="L174" s="78"/>
    </row>
    <row r="175" spans="3:12" ht="28.5" customHeight="1">
      <c r="C175" s="61" t="s">
        <v>64</v>
      </c>
      <c r="D175" s="40" t="s">
        <v>199</v>
      </c>
      <c r="E175" s="39" t="s">
        <v>200</v>
      </c>
      <c r="F175" s="39" t="s">
        <v>201</v>
      </c>
      <c r="G175" s="279" t="s">
        <v>202</v>
      </c>
      <c r="H175" s="279"/>
      <c r="I175" s="41" t="s">
        <v>203</v>
      </c>
      <c r="J175" s="40" t="s">
        <v>204</v>
      </c>
      <c r="K175" s="40" t="s">
        <v>205</v>
      </c>
      <c r="L175" s="62" t="s">
        <v>206</v>
      </c>
    </row>
    <row r="176" spans="3:12" ht="21" customHeight="1">
      <c r="C176" s="63" t="s">
        <v>207</v>
      </c>
      <c r="D176" s="43" t="s">
        <v>65</v>
      </c>
      <c r="E176" s="42" t="s">
        <v>4</v>
      </c>
      <c r="F176" s="42" t="s">
        <v>66</v>
      </c>
      <c r="G176" s="280" t="s">
        <v>208</v>
      </c>
      <c r="H176" s="280"/>
      <c r="I176" s="44" t="s">
        <v>60</v>
      </c>
      <c r="J176" s="45">
        <v>1</v>
      </c>
      <c r="K176" s="46">
        <v>83.04</v>
      </c>
      <c r="L176" s="64">
        <v>83.04</v>
      </c>
    </row>
    <row r="177" spans="3:12" ht="21.75" customHeight="1">
      <c r="C177" s="65" t="s">
        <v>209</v>
      </c>
      <c r="D177" s="48" t="s">
        <v>326</v>
      </c>
      <c r="E177" s="47" t="s">
        <v>4</v>
      </c>
      <c r="F177" s="47" t="s">
        <v>327</v>
      </c>
      <c r="G177" s="272" t="s">
        <v>208</v>
      </c>
      <c r="H177" s="272"/>
      <c r="I177" s="49" t="s">
        <v>212</v>
      </c>
      <c r="J177" s="50">
        <v>2</v>
      </c>
      <c r="K177" s="51">
        <v>21.5</v>
      </c>
      <c r="L177" s="66">
        <v>43</v>
      </c>
    </row>
    <row r="178" spans="3:12" ht="28.5" customHeight="1">
      <c r="C178" s="65" t="s">
        <v>209</v>
      </c>
      <c r="D178" s="48" t="s">
        <v>324</v>
      </c>
      <c r="E178" s="47" t="s">
        <v>4</v>
      </c>
      <c r="F178" s="47" t="s">
        <v>325</v>
      </c>
      <c r="G178" s="272" t="s">
        <v>208</v>
      </c>
      <c r="H178" s="272"/>
      <c r="I178" s="49" t="s">
        <v>212</v>
      </c>
      <c r="J178" s="50">
        <v>1</v>
      </c>
      <c r="K178" s="51">
        <v>17.34</v>
      </c>
      <c r="L178" s="66">
        <v>17.34</v>
      </c>
    </row>
    <row r="179" spans="3:12" ht="21" customHeight="1">
      <c r="C179" s="67" t="s">
        <v>215</v>
      </c>
      <c r="D179" s="53" t="s">
        <v>350</v>
      </c>
      <c r="E179" s="52" t="s">
        <v>4</v>
      </c>
      <c r="F179" s="52" t="s">
        <v>351</v>
      </c>
      <c r="G179" s="273" t="s">
        <v>218</v>
      </c>
      <c r="H179" s="273"/>
      <c r="I179" s="54" t="s">
        <v>60</v>
      </c>
      <c r="J179" s="55">
        <v>1</v>
      </c>
      <c r="K179" s="56">
        <v>22.7</v>
      </c>
      <c r="L179" s="68">
        <v>22.7</v>
      </c>
    </row>
    <row r="180" spans="3:12" ht="28.5" customHeight="1">
      <c r="C180" s="69"/>
      <c r="D180" s="70"/>
      <c r="E180" s="70"/>
      <c r="F180" s="70"/>
      <c r="G180" s="70" t="s">
        <v>225</v>
      </c>
      <c r="H180" s="71">
        <v>40.96</v>
      </c>
      <c r="I180" s="70" t="s">
        <v>226</v>
      </c>
      <c r="J180" s="71">
        <v>0</v>
      </c>
      <c r="K180" s="70" t="s">
        <v>227</v>
      </c>
      <c r="L180" s="72">
        <v>40.96</v>
      </c>
    </row>
    <row r="181" spans="3:12" ht="28.5" customHeight="1">
      <c r="C181" s="69"/>
      <c r="D181" s="70"/>
      <c r="E181" s="70"/>
      <c r="F181" s="70"/>
      <c r="G181" s="70" t="s">
        <v>228</v>
      </c>
      <c r="H181" s="71">
        <v>15.77</v>
      </c>
      <c r="I181" s="70"/>
      <c r="J181" s="274" t="s">
        <v>229</v>
      </c>
      <c r="K181" s="274"/>
      <c r="L181" s="72">
        <v>98.81</v>
      </c>
    </row>
    <row r="182" spans="3:12" ht="28.5" customHeight="1" thickBot="1">
      <c r="C182" s="73"/>
      <c r="D182" s="74"/>
      <c r="E182" s="74"/>
      <c r="F182" s="74"/>
      <c r="G182" s="74"/>
      <c r="H182" s="74"/>
      <c r="I182" s="74" t="s">
        <v>230</v>
      </c>
      <c r="J182" s="75">
        <v>4</v>
      </c>
      <c r="K182" s="74" t="s">
        <v>231</v>
      </c>
      <c r="L182" s="76">
        <v>395.24</v>
      </c>
    </row>
    <row r="183" spans="3:12" ht="21" customHeight="1" thickTop="1">
      <c r="C183" s="77"/>
      <c r="D183" s="57"/>
      <c r="E183" s="57"/>
      <c r="F183" s="57"/>
      <c r="G183" s="57"/>
      <c r="H183" s="57"/>
      <c r="I183" s="57"/>
      <c r="J183" s="57"/>
      <c r="K183" s="57"/>
      <c r="L183" s="78"/>
    </row>
    <row r="184" spans="3:12" ht="21" customHeight="1">
      <c r="C184" s="61" t="s">
        <v>67</v>
      </c>
      <c r="D184" s="40" t="s">
        <v>199</v>
      </c>
      <c r="E184" s="39" t="s">
        <v>200</v>
      </c>
      <c r="F184" s="39" t="s">
        <v>201</v>
      </c>
      <c r="G184" s="279" t="s">
        <v>202</v>
      </c>
      <c r="H184" s="279"/>
      <c r="I184" s="41" t="s">
        <v>203</v>
      </c>
      <c r="J184" s="40" t="s">
        <v>204</v>
      </c>
      <c r="K184" s="40" t="s">
        <v>205</v>
      </c>
      <c r="L184" s="62" t="s">
        <v>206</v>
      </c>
    </row>
    <row r="185" spans="3:12" ht="21" customHeight="1">
      <c r="C185" s="63" t="s">
        <v>207</v>
      </c>
      <c r="D185" s="43" t="s">
        <v>68</v>
      </c>
      <c r="E185" s="42" t="s">
        <v>4</v>
      </c>
      <c r="F185" s="42" t="s">
        <v>69</v>
      </c>
      <c r="G185" s="280" t="s">
        <v>208</v>
      </c>
      <c r="H185" s="280"/>
      <c r="I185" s="44" t="s">
        <v>60</v>
      </c>
      <c r="J185" s="45">
        <v>1</v>
      </c>
      <c r="K185" s="46">
        <v>341.8</v>
      </c>
      <c r="L185" s="64">
        <v>341.8</v>
      </c>
    </row>
    <row r="186" spans="3:12" ht="21" customHeight="1">
      <c r="C186" s="65" t="s">
        <v>209</v>
      </c>
      <c r="D186" s="48" t="s">
        <v>324</v>
      </c>
      <c r="E186" s="47" t="s">
        <v>4</v>
      </c>
      <c r="F186" s="47" t="s">
        <v>325</v>
      </c>
      <c r="G186" s="272" t="s">
        <v>208</v>
      </c>
      <c r="H186" s="272"/>
      <c r="I186" s="49" t="s">
        <v>212</v>
      </c>
      <c r="J186" s="50">
        <v>0.9</v>
      </c>
      <c r="K186" s="51">
        <v>17.34</v>
      </c>
      <c r="L186" s="66">
        <v>15.6</v>
      </c>
    </row>
    <row r="187" spans="3:12" ht="21" customHeight="1">
      <c r="C187" s="65" t="s">
        <v>209</v>
      </c>
      <c r="D187" s="48" t="s">
        <v>326</v>
      </c>
      <c r="E187" s="47" t="s">
        <v>4</v>
      </c>
      <c r="F187" s="47" t="s">
        <v>327</v>
      </c>
      <c r="G187" s="272" t="s">
        <v>208</v>
      </c>
      <c r="H187" s="272"/>
      <c r="I187" s="49" t="s">
        <v>212</v>
      </c>
      <c r="J187" s="50">
        <v>0.9</v>
      </c>
      <c r="K187" s="51">
        <v>21.5</v>
      </c>
      <c r="L187" s="66">
        <v>19.350000000000001</v>
      </c>
    </row>
    <row r="188" spans="3:12" ht="21" customHeight="1">
      <c r="C188" s="67" t="s">
        <v>215</v>
      </c>
      <c r="D188" s="53" t="s">
        <v>352</v>
      </c>
      <c r="E188" s="52" t="s">
        <v>4</v>
      </c>
      <c r="F188" s="52" t="s">
        <v>69</v>
      </c>
      <c r="G188" s="273" t="s">
        <v>218</v>
      </c>
      <c r="H188" s="273"/>
      <c r="I188" s="54" t="s">
        <v>60</v>
      </c>
      <c r="J188" s="55">
        <v>1</v>
      </c>
      <c r="K188" s="56">
        <v>306.85000000000002</v>
      </c>
      <c r="L188" s="68">
        <v>306.85000000000002</v>
      </c>
    </row>
    <row r="189" spans="3:12" ht="28.5" customHeight="1">
      <c r="C189" s="69"/>
      <c r="D189" s="70"/>
      <c r="E189" s="70"/>
      <c r="F189" s="70"/>
      <c r="G189" s="70" t="s">
        <v>225</v>
      </c>
      <c r="H189" s="71">
        <v>23.32</v>
      </c>
      <c r="I189" s="70" t="s">
        <v>226</v>
      </c>
      <c r="J189" s="71">
        <v>0</v>
      </c>
      <c r="K189" s="70" t="s">
        <v>227</v>
      </c>
      <c r="L189" s="72">
        <v>23.32</v>
      </c>
    </row>
    <row r="190" spans="3:12" ht="28.5" customHeight="1">
      <c r="C190" s="69"/>
      <c r="D190" s="70"/>
      <c r="E190" s="70"/>
      <c r="F190" s="70"/>
      <c r="G190" s="70" t="s">
        <v>228</v>
      </c>
      <c r="H190" s="71">
        <v>64.94</v>
      </c>
      <c r="I190" s="70"/>
      <c r="J190" s="274" t="s">
        <v>229</v>
      </c>
      <c r="K190" s="274"/>
      <c r="L190" s="72">
        <v>406.74</v>
      </c>
    </row>
    <row r="191" spans="3:12" ht="28.5" customHeight="1" thickBot="1">
      <c r="C191" s="73"/>
      <c r="D191" s="74"/>
      <c r="E191" s="74"/>
      <c r="F191" s="74"/>
      <c r="G191" s="74"/>
      <c r="H191" s="74"/>
      <c r="I191" s="74" t="s">
        <v>230</v>
      </c>
      <c r="J191" s="75">
        <v>1</v>
      </c>
      <c r="K191" s="74" t="s">
        <v>231</v>
      </c>
      <c r="L191" s="76">
        <v>406.74</v>
      </c>
    </row>
    <row r="192" spans="3:12" ht="21" customHeight="1" thickTop="1">
      <c r="C192" s="77"/>
      <c r="D192" s="57"/>
      <c r="E192" s="57"/>
      <c r="F192" s="57"/>
      <c r="G192" s="57"/>
      <c r="H192" s="57"/>
      <c r="I192" s="57"/>
      <c r="J192" s="57"/>
      <c r="K192" s="57"/>
      <c r="L192" s="78"/>
    </row>
    <row r="193" spans="3:12" ht="21" customHeight="1">
      <c r="C193" s="61" t="s">
        <v>70</v>
      </c>
      <c r="D193" s="40" t="s">
        <v>199</v>
      </c>
      <c r="E193" s="39" t="s">
        <v>200</v>
      </c>
      <c r="F193" s="39" t="s">
        <v>201</v>
      </c>
      <c r="G193" s="279" t="s">
        <v>202</v>
      </c>
      <c r="H193" s="279"/>
      <c r="I193" s="41" t="s">
        <v>203</v>
      </c>
      <c r="J193" s="40" t="s">
        <v>204</v>
      </c>
      <c r="K193" s="40" t="s">
        <v>205</v>
      </c>
      <c r="L193" s="62" t="s">
        <v>206</v>
      </c>
    </row>
    <row r="194" spans="3:12" ht="21" customHeight="1">
      <c r="C194" s="63" t="s">
        <v>207</v>
      </c>
      <c r="D194" s="43" t="s">
        <v>71</v>
      </c>
      <c r="E194" s="42" t="s">
        <v>4</v>
      </c>
      <c r="F194" s="42" t="s">
        <v>72</v>
      </c>
      <c r="G194" s="280" t="s">
        <v>208</v>
      </c>
      <c r="H194" s="280"/>
      <c r="I194" s="44" t="s">
        <v>55</v>
      </c>
      <c r="J194" s="45">
        <v>1</v>
      </c>
      <c r="K194" s="46">
        <v>12.74</v>
      </c>
      <c r="L194" s="64">
        <v>12.74</v>
      </c>
    </row>
    <row r="195" spans="3:12" ht="27.75" customHeight="1">
      <c r="C195" s="65" t="s">
        <v>209</v>
      </c>
      <c r="D195" s="48" t="s">
        <v>324</v>
      </c>
      <c r="E195" s="47" t="s">
        <v>4</v>
      </c>
      <c r="F195" s="47" t="s">
        <v>325</v>
      </c>
      <c r="G195" s="272" t="s">
        <v>208</v>
      </c>
      <c r="H195" s="272"/>
      <c r="I195" s="49" t="s">
        <v>212</v>
      </c>
      <c r="J195" s="50">
        <v>0.13</v>
      </c>
      <c r="K195" s="51">
        <v>17.34</v>
      </c>
      <c r="L195" s="66">
        <v>2.25</v>
      </c>
    </row>
    <row r="196" spans="3:12" ht="21" customHeight="1">
      <c r="C196" s="65" t="s">
        <v>209</v>
      </c>
      <c r="D196" s="48" t="s">
        <v>326</v>
      </c>
      <c r="E196" s="47" t="s">
        <v>4</v>
      </c>
      <c r="F196" s="47" t="s">
        <v>327</v>
      </c>
      <c r="G196" s="272" t="s">
        <v>208</v>
      </c>
      <c r="H196" s="272"/>
      <c r="I196" s="49" t="s">
        <v>212</v>
      </c>
      <c r="J196" s="50">
        <v>0.13</v>
      </c>
      <c r="K196" s="51">
        <v>21.5</v>
      </c>
      <c r="L196" s="66">
        <v>2.79</v>
      </c>
    </row>
    <row r="197" spans="3:12" ht="21" customHeight="1">
      <c r="C197" s="67" t="s">
        <v>215</v>
      </c>
      <c r="D197" s="53" t="s">
        <v>353</v>
      </c>
      <c r="E197" s="52" t="s">
        <v>4</v>
      </c>
      <c r="F197" s="52" t="s">
        <v>354</v>
      </c>
      <c r="G197" s="273" t="s">
        <v>218</v>
      </c>
      <c r="H197" s="273"/>
      <c r="I197" s="54" t="s">
        <v>55</v>
      </c>
      <c r="J197" s="55">
        <v>0.08</v>
      </c>
      <c r="K197" s="56">
        <v>1.26</v>
      </c>
      <c r="L197" s="68">
        <v>0.1</v>
      </c>
    </row>
    <row r="198" spans="3:12" ht="21" customHeight="1">
      <c r="C198" s="67" t="s">
        <v>215</v>
      </c>
      <c r="D198" s="53" t="s">
        <v>355</v>
      </c>
      <c r="E198" s="52" t="s">
        <v>4</v>
      </c>
      <c r="F198" s="52" t="s">
        <v>356</v>
      </c>
      <c r="G198" s="273" t="s">
        <v>218</v>
      </c>
      <c r="H198" s="273"/>
      <c r="I198" s="54" t="s">
        <v>55</v>
      </c>
      <c r="J198" s="55">
        <v>1.02</v>
      </c>
      <c r="K198" s="56">
        <v>7.46</v>
      </c>
      <c r="L198" s="68">
        <v>7.6</v>
      </c>
    </row>
    <row r="199" spans="3:12" ht="28.5" customHeight="1">
      <c r="C199" s="69"/>
      <c r="D199" s="70"/>
      <c r="E199" s="70"/>
      <c r="F199" s="70"/>
      <c r="G199" s="70" t="s">
        <v>225</v>
      </c>
      <c r="H199" s="71">
        <v>3.36</v>
      </c>
      <c r="I199" s="70" t="s">
        <v>226</v>
      </c>
      <c r="J199" s="71">
        <v>0</v>
      </c>
      <c r="K199" s="70" t="s">
        <v>227</v>
      </c>
      <c r="L199" s="72">
        <v>3.36</v>
      </c>
    </row>
    <row r="200" spans="3:12" ht="28.5" customHeight="1">
      <c r="C200" s="69"/>
      <c r="D200" s="70"/>
      <c r="E200" s="70"/>
      <c r="F200" s="70"/>
      <c r="G200" s="70" t="s">
        <v>228</v>
      </c>
      <c r="H200" s="71">
        <v>2.42</v>
      </c>
      <c r="I200" s="70"/>
      <c r="J200" s="274" t="s">
        <v>229</v>
      </c>
      <c r="K200" s="274"/>
      <c r="L200" s="72">
        <v>15.16</v>
      </c>
    </row>
    <row r="201" spans="3:12" ht="28.5" customHeight="1" thickBot="1">
      <c r="C201" s="73"/>
      <c r="D201" s="74"/>
      <c r="E201" s="74"/>
      <c r="F201" s="74"/>
      <c r="G201" s="74"/>
      <c r="H201" s="74"/>
      <c r="I201" s="74" t="s">
        <v>230</v>
      </c>
      <c r="J201" s="75">
        <v>108.6</v>
      </c>
      <c r="K201" s="74" t="s">
        <v>231</v>
      </c>
      <c r="L201" s="76">
        <v>1646.37</v>
      </c>
    </row>
    <row r="202" spans="3:12" ht="20.25" customHeight="1" thickTop="1">
      <c r="C202" s="77"/>
      <c r="D202" s="57"/>
      <c r="E202" s="57"/>
      <c r="F202" s="57"/>
      <c r="G202" s="57"/>
      <c r="H202" s="57"/>
      <c r="I202" s="57"/>
      <c r="J202" s="57"/>
      <c r="K202" s="57"/>
      <c r="L202" s="78"/>
    </row>
    <row r="203" spans="3:12" ht="20.25" customHeight="1">
      <c r="C203" s="61" t="s">
        <v>73</v>
      </c>
      <c r="D203" s="40" t="s">
        <v>199</v>
      </c>
      <c r="E203" s="39" t="s">
        <v>200</v>
      </c>
      <c r="F203" s="39" t="s">
        <v>201</v>
      </c>
      <c r="G203" s="279" t="s">
        <v>202</v>
      </c>
      <c r="H203" s="279"/>
      <c r="I203" s="41" t="s">
        <v>203</v>
      </c>
      <c r="J203" s="40" t="s">
        <v>204</v>
      </c>
      <c r="K203" s="40" t="s">
        <v>205</v>
      </c>
      <c r="L203" s="62" t="s">
        <v>206</v>
      </c>
    </row>
    <row r="204" spans="3:12" ht="20.25" customHeight="1">
      <c r="C204" s="63" t="s">
        <v>207</v>
      </c>
      <c r="D204" s="43" t="s">
        <v>74</v>
      </c>
      <c r="E204" s="42" t="s">
        <v>4</v>
      </c>
      <c r="F204" s="42" t="s">
        <v>75</v>
      </c>
      <c r="G204" s="280" t="s">
        <v>208</v>
      </c>
      <c r="H204" s="280"/>
      <c r="I204" s="44" t="s">
        <v>55</v>
      </c>
      <c r="J204" s="45">
        <v>1</v>
      </c>
      <c r="K204" s="46">
        <v>7.64</v>
      </c>
      <c r="L204" s="64">
        <v>7.64</v>
      </c>
    </row>
    <row r="205" spans="3:12" ht="27" customHeight="1">
      <c r="C205" s="65" t="s">
        <v>209</v>
      </c>
      <c r="D205" s="48" t="s">
        <v>324</v>
      </c>
      <c r="E205" s="47" t="s">
        <v>4</v>
      </c>
      <c r="F205" s="47" t="s">
        <v>325</v>
      </c>
      <c r="G205" s="272" t="s">
        <v>208</v>
      </c>
      <c r="H205" s="272"/>
      <c r="I205" s="49" t="s">
        <v>212</v>
      </c>
      <c r="J205" s="50">
        <v>0.11</v>
      </c>
      <c r="K205" s="51">
        <v>17.34</v>
      </c>
      <c r="L205" s="66">
        <v>1.9</v>
      </c>
    </row>
    <row r="206" spans="3:12" ht="20.25" customHeight="1">
      <c r="C206" s="65" t="s">
        <v>209</v>
      </c>
      <c r="D206" s="48" t="s">
        <v>326</v>
      </c>
      <c r="E206" s="47" t="s">
        <v>4</v>
      </c>
      <c r="F206" s="47" t="s">
        <v>327</v>
      </c>
      <c r="G206" s="272" t="s">
        <v>208</v>
      </c>
      <c r="H206" s="272"/>
      <c r="I206" s="49" t="s">
        <v>212</v>
      </c>
      <c r="J206" s="50">
        <v>0.11</v>
      </c>
      <c r="K206" s="51">
        <v>21.5</v>
      </c>
      <c r="L206" s="66">
        <v>2.36</v>
      </c>
    </row>
    <row r="207" spans="3:12" ht="20.25" customHeight="1">
      <c r="C207" s="67" t="s">
        <v>215</v>
      </c>
      <c r="D207" s="53" t="s">
        <v>357</v>
      </c>
      <c r="E207" s="52" t="s">
        <v>4</v>
      </c>
      <c r="F207" s="52" t="s">
        <v>358</v>
      </c>
      <c r="G207" s="273" t="s">
        <v>218</v>
      </c>
      <c r="H207" s="273"/>
      <c r="I207" s="54" t="s">
        <v>55</v>
      </c>
      <c r="J207" s="55">
        <v>1.02</v>
      </c>
      <c r="K207" s="56">
        <v>3.26</v>
      </c>
      <c r="L207" s="68">
        <v>3.32</v>
      </c>
    </row>
    <row r="208" spans="3:12" ht="20.25" customHeight="1">
      <c r="C208" s="67" t="s">
        <v>215</v>
      </c>
      <c r="D208" s="53" t="s">
        <v>353</v>
      </c>
      <c r="E208" s="52" t="s">
        <v>4</v>
      </c>
      <c r="F208" s="52" t="s">
        <v>354</v>
      </c>
      <c r="G208" s="273" t="s">
        <v>218</v>
      </c>
      <c r="H208" s="273"/>
      <c r="I208" s="54" t="s">
        <v>55</v>
      </c>
      <c r="J208" s="55">
        <v>0.05</v>
      </c>
      <c r="K208" s="56">
        <v>1.26</v>
      </c>
      <c r="L208" s="68">
        <v>0.06</v>
      </c>
    </row>
    <row r="209" spans="3:12" ht="28.5" customHeight="1">
      <c r="C209" s="69"/>
      <c r="D209" s="70"/>
      <c r="E209" s="70"/>
      <c r="F209" s="70"/>
      <c r="G209" s="70" t="s">
        <v>225</v>
      </c>
      <c r="H209" s="71">
        <v>2.84</v>
      </c>
      <c r="I209" s="70" t="s">
        <v>226</v>
      </c>
      <c r="J209" s="71">
        <v>0</v>
      </c>
      <c r="K209" s="70" t="s">
        <v>227</v>
      </c>
      <c r="L209" s="72">
        <v>2.84</v>
      </c>
    </row>
    <row r="210" spans="3:12" ht="28.5" customHeight="1">
      <c r="C210" s="69"/>
      <c r="D210" s="70"/>
      <c r="E210" s="70"/>
      <c r="F210" s="70"/>
      <c r="G210" s="70" t="s">
        <v>228</v>
      </c>
      <c r="H210" s="71">
        <v>1.45</v>
      </c>
      <c r="I210" s="70"/>
      <c r="J210" s="274" t="s">
        <v>229</v>
      </c>
      <c r="K210" s="274"/>
      <c r="L210" s="72">
        <v>9.09</v>
      </c>
    </row>
    <row r="211" spans="3:12" ht="28.5" customHeight="1" thickBot="1">
      <c r="C211" s="73"/>
      <c r="D211" s="74"/>
      <c r="E211" s="74"/>
      <c r="F211" s="74"/>
      <c r="G211" s="74"/>
      <c r="H211" s="74"/>
      <c r="I211" s="74" t="s">
        <v>230</v>
      </c>
      <c r="J211" s="75">
        <v>15</v>
      </c>
      <c r="K211" s="74" t="s">
        <v>231</v>
      </c>
      <c r="L211" s="76">
        <v>136.35</v>
      </c>
    </row>
    <row r="212" spans="3:12" ht="21" customHeight="1" thickTop="1">
      <c r="C212" s="77"/>
      <c r="D212" s="57"/>
      <c r="E212" s="57"/>
      <c r="F212" s="57"/>
      <c r="G212" s="57"/>
      <c r="H212" s="57"/>
      <c r="I212" s="57"/>
      <c r="J212" s="57"/>
      <c r="K212" s="57"/>
      <c r="L212" s="78"/>
    </row>
    <row r="213" spans="3:12" ht="21" customHeight="1">
      <c r="C213" s="59" t="s">
        <v>76</v>
      </c>
      <c r="D213" s="37"/>
      <c r="E213" s="37"/>
      <c r="F213" s="37" t="s">
        <v>77</v>
      </c>
      <c r="G213" s="37"/>
      <c r="H213" s="278"/>
      <c r="I213" s="278"/>
      <c r="J213" s="38"/>
      <c r="K213" s="37"/>
      <c r="L213" s="60">
        <v>46323.41</v>
      </c>
    </row>
    <row r="214" spans="3:12" ht="21" customHeight="1">
      <c r="C214" s="61" t="s">
        <v>78</v>
      </c>
      <c r="D214" s="40" t="s">
        <v>199</v>
      </c>
      <c r="E214" s="39" t="s">
        <v>200</v>
      </c>
      <c r="F214" s="39" t="s">
        <v>201</v>
      </c>
      <c r="G214" s="279" t="s">
        <v>202</v>
      </c>
      <c r="H214" s="279"/>
      <c r="I214" s="41" t="s">
        <v>203</v>
      </c>
      <c r="J214" s="40" t="s">
        <v>204</v>
      </c>
      <c r="K214" s="40" t="s">
        <v>205</v>
      </c>
      <c r="L214" s="62" t="s">
        <v>206</v>
      </c>
    </row>
    <row r="215" spans="3:12" ht="27" customHeight="1">
      <c r="C215" s="63" t="s">
        <v>207</v>
      </c>
      <c r="D215" s="43" t="s">
        <v>359</v>
      </c>
      <c r="E215" s="42" t="s">
        <v>11</v>
      </c>
      <c r="F215" s="42" t="s">
        <v>79</v>
      </c>
      <c r="G215" s="280" t="s">
        <v>360</v>
      </c>
      <c r="H215" s="280"/>
      <c r="I215" s="44" t="s">
        <v>6</v>
      </c>
      <c r="J215" s="45">
        <v>1</v>
      </c>
      <c r="K215" s="46">
        <v>66.19</v>
      </c>
      <c r="L215" s="64">
        <v>66.19</v>
      </c>
    </row>
    <row r="216" spans="3:12" ht="21" customHeight="1">
      <c r="C216" s="65" t="s">
        <v>209</v>
      </c>
      <c r="D216" s="48" t="s">
        <v>346</v>
      </c>
      <c r="E216" s="47" t="s">
        <v>58</v>
      </c>
      <c r="F216" s="47" t="s">
        <v>301</v>
      </c>
      <c r="G216" s="272" t="s">
        <v>293</v>
      </c>
      <c r="H216" s="272"/>
      <c r="I216" s="49" t="s">
        <v>212</v>
      </c>
      <c r="J216" s="50">
        <v>0.42699999999999999</v>
      </c>
      <c r="K216" s="51">
        <v>23.68</v>
      </c>
      <c r="L216" s="66">
        <v>10.11</v>
      </c>
    </row>
    <row r="217" spans="3:12" ht="21" customHeight="1">
      <c r="C217" s="65" t="s">
        <v>209</v>
      </c>
      <c r="D217" s="48" t="s">
        <v>347</v>
      </c>
      <c r="E217" s="47" t="s">
        <v>58</v>
      </c>
      <c r="F217" s="47" t="s">
        <v>211</v>
      </c>
      <c r="G217" s="272" t="s">
        <v>293</v>
      </c>
      <c r="H217" s="272"/>
      <c r="I217" s="49" t="s">
        <v>212</v>
      </c>
      <c r="J217" s="50">
        <v>0.63729999999999998</v>
      </c>
      <c r="K217" s="51">
        <v>18.8</v>
      </c>
      <c r="L217" s="66">
        <v>11.98</v>
      </c>
    </row>
    <row r="218" spans="3:12" ht="28.5" customHeight="1">
      <c r="C218" s="65" t="s">
        <v>209</v>
      </c>
      <c r="D218" s="48" t="s">
        <v>361</v>
      </c>
      <c r="E218" s="47" t="s">
        <v>58</v>
      </c>
      <c r="F218" s="47" t="s">
        <v>362</v>
      </c>
      <c r="G218" s="272" t="s">
        <v>338</v>
      </c>
      <c r="H218" s="272"/>
      <c r="I218" s="49" t="s">
        <v>35</v>
      </c>
      <c r="J218" s="50">
        <v>7.1400000000000005E-2</v>
      </c>
      <c r="K218" s="51">
        <v>557.55999999999995</v>
      </c>
      <c r="L218" s="66">
        <v>39.799999999999997</v>
      </c>
    </row>
    <row r="219" spans="3:12" ht="27" customHeight="1">
      <c r="C219" s="67" t="s">
        <v>215</v>
      </c>
      <c r="D219" s="53" t="s">
        <v>363</v>
      </c>
      <c r="E219" s="52" t="s">
        <v>58</v>
      </c>
      <c r="F219" s="52" t="s">
        <v>364</v>
      </c>
      <c r="G219" s="273" t="s">
        <v>218</v>
      </c>
      <c r="H219" s="273"/>
      <c r="I219" s="54" t="s">
        <v>365</v>
      </c>
      <c r="J219" s="55">
        <v>0.10834770000000001</v>
      </c>
      <c r="K219" s="56">
        <v>39.76</v>
      </c>
      <c r="L219" s="68">
        <v>4.3</v>
      </c>
    </row>
    <row r="220" spans="3:12" ht="28.5" customHeight="1">
      <c r="C220" s="69"/>
      <c r="D220" s="70"/>
      <c r="E220" s="70"/>
      <c r="F220" s="70"/>
      <c r="G220" s="70" t="s">
        <v>225</v>
      </c>
      <c r="H220" s="71">
        <v>19.11</v>
      </c>
      <c r="I220" s="70" t="s">
        <v>226</v>
      </c>
      <c r="J220" s="71">
        <v>0</v>
      </c>
      <c r="K220" s="70" t="s">
        <v>227</v>
      </c>
      <c r="L220" s="72">
        <v>19.11</v>
      </c>
    </row>
    <row r="221" spans="3:12" ht="28.5" customHeight="1">
      <c r="C221" s="69"/>
      <c r="D221" s="70"/>
      <c r="E221" s="70"/>
      <c r="F221" s="70"/>
      <c r="G221" s="70" t="s">
        <v>228</v>
      </c>
      <c r="H221" s="71">
        <v>12.57</v>
      </c>
      <c r="I221" s="70"/>
      <c r="J221" s="274" t="s">
        <v>229</v>
      </c>
      <c r="K221" s="274"/>
      <c r="L221" s="72">
        <v>78.760000000000005</v>
      </c>
    </row>
    <row r="222" spans="3:12" ht="28.5" customHeight="1" thickBot="1">
      <c r="C222" s="73"/>
      <c r="D222" s="74"/>
      <c r="E222" s="74"/>
      <c r="F222" s="74"/>
      <c r="G222" s="74"/>
      <c r="H222" s="74"/>
      <c r="I222" s="74" t="s">
        <v>230</v>
      </c>
      <c r="J222" s="75">
        <v>66.27</v>
      </c>
      <c r="K222" s="74" t="s">
        <v>231</v>
      </c>
      <c r="L222" s="76">
        <v>5219.42</v>
      </c>
    </row>
    <row r="223" spans="3:12" ht="21" customHeight="1" thickTop="1">
      <c r="C223" s="77"/>
      <c r="D223" s="57"/>
      <c r="E223" s="57"/>
      <c r="F223" s="57"/>
      <c r="G223" s="57"/>
      <c r="H223" s="57"/>
      <c r="I223" s="57"/>
      <c r="J223" s="57"/>
      <c r="K223" s="57"/>
      <c r="L223" s="78"/>
    </row>
    <row r="224" spans="3:12" ht="21" customHeight="1">
      <c r="C224" s="61" t="s">
        <v>80</v>
      </c>
      <c r="D224" s="40" t="s">
        <v>199</v>
      </c>
      <c r="E224" s="39" t="s">
        <v>200</v>
      </c>
      <c r="F224" s="39" t="s">
        <v>201</v>
      </c>
      <c r="G224" s="279" t="s">
        <v>202</v>
      </c>
      <c r="H224" s="279"/>
      <c r="I224" s="41" t="s">
        <v>203</v>
      </c>
      <c r="J224" s="40" t="s">
        <v>204</v>
      </c>
      <c r="K224" s="40" t="s">
        <v>205</v>
      </c>
      <c r="L224" s="62" t="s">
        <v>206</v>
      </c>
    </row>
    <row r="225" spans="3:12" ht="27.75" customHeight="1">
      <c r="C225" s="63" t="s">
        <v>207</v>
      </c>
      <c r="D225" s="43" t="s">
        <v>81</v>
      </c>
      <c r="E225" s="42" t="s">
        <v>4</v>
      </c>
      <c r="F225" s="42" t="s">
        <v>82</v>
      </c>
      <c r="G225" s="280" t="s">
        <v>208</v>
      </c>
      <c r="H225" s="280"/>
      <c r="I225" s="44" t="s">
        <v>6</v>
      </c>
      <c r="J225" s="45">
        <v>1</v>
      </c>
      <c r="K225" s="46">
        <v>115.37</v>
      </c>
      <c r="L225" s="64">
        <v>115.37</v>
      </c>
    </row>
    <row r="226" spans="3:12" ht="21" customHeight="1">
      <c r="C226" s="65" t="s">
        <v>209</v>
      </c>
      <c r="D226" s="48" t="s">
        <v>210</v>
      </c>
      <c r="E226" s="47" t="s">
        <v>4</v>
      </c>
      <c r="F226" s="47" t="s">
        <v>211</v>
      </c>
      <c r="G226" s="272" t="s">
        <v>208</v>
      </c>
      <c r="H226" s="272"/>
      <c r="I226" s="49" t="s">
        <v>212</v>
      </c>
      <c r="J226" s="50">
        <v>1</v>
      </c>
      <c r="K226" s="51">
        <v>17.07</v>
      </c>
      <c r="L226" s="66">
        <v>17.07</v>
      </c>
    </row>
    <row r="227" spans="3:12" ht="21" customHeight="1">
      <c r="C227" s="65" t="s">
        <v>209</v>
      </c>
      <c r="D227" s="48" t="s">
        <v>366</v>
      </c>
      <c r="E227" s="47" t="s">
        <v>4</v>
      </c>
      <c r="F227" s="47" t="s">
        <v>367</v>
      </c>
      <c r="G227" s="272" t="s">
        <v>208</v>
      </c>
      <c r="H227" s="272"/>
      <c r="I227" s="49" t="s">
        <v>212</v>
      </c>
      <c r="J227" s="50">
        <v>1</v>
      </c>
      <c r="K227" s="51">
        <v>21.17</v>
      </c>
      <c r="L227" s="66">
        <v>21.17</v>
      </c>
    </row>
    <row r="228" spans="3:12" ht="21" customHeight="1">
      <c r="C228" s="65" t="s">
        <v>209</v>
      </c>
      <c r="D228" s="48" t="s">
        <v>368</v>
      </c>
      <c r="E228" s="47" t="s">
        <v>4</v>
      </c>
      <c r="F228" s="47" t="s">
        <v>369</v>
      </c>
      <c r="G228" s="272" t="s">
        <v>208</v>
      </c>
      <c r="H228" s="272"/>
      <c r="I228" s="49" t="s">
        <v>35</v>
      </c>
      <c r="J228" s="50">
        <v>1.7000000000000001E-2</v>
      </c>
      <c r="K228" s="51">
        <v>420.95</v>
      </c>
      <c r="L228" s="66">
        <v>7.15</v>
      </c>
    </row>
    <row r="229" spans="3:12" ht="21" customHeight="1">
      <c r="C229" s="67" t="s">
        <v>215</v>
      </c>
      <c r="D229" s="53" t="s">
        <v>370</v>
      </c>
      <c r="E229" s="52" t="s">
        <v>4</v>
      </c>
      <c r="F229" s="52" t="s">
        <v>371</v>
      </c>
      <c r="G229" s="273" t="s">
        <v>218</v>
      </c>
      <c r="H229" s="273"/>
      <c r="I229" s="54" t="s">
        <v>35</v>
      </c>
      <c r="J229" s="55">
        <v>0.1</v>
      </c>
      <c r="K229" s="56">
        <v>79.81</v>
      </c>
      <c r="L229" s="68">
        <v>7.98</v>
      </c>
    </row>
    <row r="230" spans="3:12" ht="21" customHeight="1">
      <c r="C230" s="67" t="s">
        <v>215</v>
      </c>
      <c r="D230" s="53" t="s">
        <v>372</v>
      </c>
      <c r="E230" s="52" t="s">
        <v>4</v>
      </c>
      <c r="F230" s="52" t="s">
        <v>373</v>
      </c>
      <c r="G230" s="273" t="s">
        <v>218</v>
      </c>
      <c r="H230" s="273"/>
      <c r="I230" s="54" t="s">
        <v>6</v>
      </c>
      <c r="J230" s="55">
        <v>1</v>
      </c>
      <c r="K230" s="56">
        <v>62</v>
      </c>
      <c r="L230" s="68">
        <v>62</v>
      </c>
    </row>
    <row r="231" spans="3:12" ht="28.5" customHeight="1">
      <c r="C231" s="69"/>
      <c r="D231" s="70"/>
      <c r="E231" s="70"/>
      <c r="F231" s="70"/>
      <c r="G231" s="70" t="s">
        <v>225</v>
      </c>
      <c r="H231" s="71">
        <v>26.94</v>
      </c>
      <c r="I231" s="70" t="s">
        <v>226</v>
      </c>
      <c r="J231" s="71">
        <v>0</v>
      </c>
      <c r="K231" s="70" t="s">
        <v>227</v>
      </c>
      <c r="L231" s="72">
        <v>26.94</v>
      </c>
    </row>
    <row r="232" spans="3:12" ht="28.5" customHeight="1">
      <c r="C232" s="69"/>
      <c r="D232" s="70"/>
      <c r="E232" s="70"/>
      <c r="F232" s="70"/>
      <c r="G232" s="70" t="s">
        <v>228</v>
      </c>
      <c r="H232" s="71">
        <v>21.92</v>
      </c>
      <c r="I232" s="70"/>
      <c r="J232" s="274" t="s">
        <v>229</v>
      </c>
      <c r="K232" s="274"/>
      <c r="L232" s="72">
        <v>137.29</v>
      </c>
    </row>
    <row r="233" spans="3:12" ht="28.5" customHeight="1" thickBot="1">
      <c r="C233" s="73"/>
      <c r="D233" s="74"/>
      <c r="E233" s="74"/>
      <c r="F233" s="74"/>
      <c r="G233" s="74"/>
      <c r="H233" s="74"/>
      <c r="I233" s="74" t="s">
        <v>230</v>
      </c>
      <c r="J233" s="75">
        <v>84.71</v>
      </c>
      <c r="K233" s="74" t="s">
        <v>231</v>
      </c>
      <c r="L233" s="76">
        <v>11629.83</v>
      </c>
    </row>
    <row r="234" spans="3:12" ht="21" customHeight="1" thickTop="1">
      <c r="C234" s="77"/>
      <c r="D234" s="57"/>
      <c r="E234" s="57"/>
      <c r="F234" s="57"/>
      <c r="G234" s="57"/>
      <c r="H234" s="57"/>
      <c r="I234" s="57"/>
      <c r="J234" s="57"/>
      <c r="K234" s="57"/>
      <c r="L234" s="78"/>
    </row>
    <row r="235" spans="3:12" ht="21" customHeight="1">
      <c r="C235" s="61" t="s">
        <v>83</v>
      </c>
      <c r="D235" s="40" t="s">
        <v>199</v>
      </c>
      <c r="E235" s="39" t="s">
        <v>200</v>
      </c>
      <c r="F235" s="39" t="s">
        <v>201</v>
      </c>
      <c r="G235" s="279" t="s">
        <v>202</v>
      </c>
      <c r="H235" s="279"/>
      <c r="I235" s="41" t="s">
        <v>203</v>
      </c>
      <c r="J235" s="40" t="s">
        <v>204</v>
      </c>
      <c r="K235" s="40" t="s">
        <v>205</v>
      </c>
      <c r="L235" s="62" t="s">
        <v>206</v>
      </c>
    </row>
    <row r="236" spans="3:12" ht="27.75" customHeight="1">
      <c r="C236" s="63" t="s">
        <v>207</v>
      </c>
      <c r="D236" s="43" t="s">
        <v>84</v>
      </c>
      <c r="E236" s="42" t="s">
        <v>4</v>
      </c>
      <c r="F236" s="42" t="s">
        <v>85</v>
      </c>
      <c r="G236" s="280" t="s">
        <v>208</v>
      </c>
      <c r="H236" s="280"/>
      <c r="I236" s="44" t="s">
        <v>6</v>
      </c>
      <c r="J236" s="45">
        <v>1</v>
      </c>
      <c r="K236" s="46">
        <v>130.47999999999999</v>
      </c>
      <c r="L236" s="64">
        <v>130.47999999999999</v>
      </c>
    </row>
    <row r="237" spans="3:12" ht="21" customHeight="1">
      <c r="C237" s="65" t="s">
        <v>209</v>
      </c>
      <c r="D237" s="48" t="s">
        <v>366</v>
      </c>
      <c r="E237" s="47" t="s">
        <v>4</v>
      </c>
      <c r="F237" s="47" t="s">
        <v>367</v>
      </c>
      <c r="G237" s="272" t="s">
        <v>208</v>
      </c>
      <c r="H237" s="272"/>
      <c r="I237" s="49" t="s">
        <v>212</v>
      </c>
      <c r="J237" s="50">
        <v>1</v>
      </c>
      <c r="K237" s="51">
        <v>21.17</v>
      </c>
      <c r="L237" s="66">
        <v>21.17</v>
      </c>
    </row>
    <row r="238" spans="3:12" ht="21" customHeight="1">
      <c r="C238" s="65" t="s">
        <v>209</v>
      </c>
      <c r="D238" s="48" t="s">
        <v>210</v>
      </c>
      <c r="E238" s="47" t="s">
        <v>4</v>
      </c>
      <c r="F238" s="47" t="s">
        <v>211</v>
      </c>
      <c r="G238" s="272" t="s">
        <v>208</v>
      </c>
      <c r="H238" s="272"/>
      <c r="I238" s="49" t="s">
        <v>212</v>
      </c>
      <c r="J238" s="50">
        <v>1</v>
      </c>
      <c r="K238" s="51">
        <v>17.07</v>
      </c>
      <c r="L238" s="66">
        <v>17.07</v>
      </c>
    </row>
    <row r="239" spans="3:12" ht="21" customHeight="1">
      <c r="C239" s="65" t="s">
        <v>209</v>
      </c>
      <c r="D239" s="48" t="s">
        <v>368</v>
      </c>
      <c r="E239" s="47" t="s">
        <v>4</v>
      </c>
      <c r="F239" s="47" t="s">
        <v>369</v>
      </c>
      <c r="G239" s="272" t="s">
        <v>208</v>
      </c>
      <c r="H239" s="272"/>
      <c r="I239" s="49" t="s">
        <v>35</v>
      </c>
      <c r="J239" s="50">
        <v>1.7000000000000001E-2</v>
      </c>
      <c r="K239" s="51">
        <v>420.95</v>
      </c>
      <c r="L239" s="66">
        <v>7.15</v>
      </c>
    </row>
    <row r="240" spans="3:12" ht="21" customHeight="1">
      <c r="C240" s="67" t="s">
        <v>215</v>
      </c>
      <c r="D240" s="53" t="s">
        <v>370</v>
      </c>
      <c r="E240" s="52" t="s">
        <v>4</v>
      </c>
      <c r="F240" s="52" t="s">
        <v>371</v>
      </c>
      <c r="G240" s="273" t="s">
        <v>218</v>
      </c>
      <c r="H240" s="273"/>
      <c r="I240" s="54" t="s">
        <v>35</v>
      </c>
      <c r="J240" s="55">
        <v>0.1</v>
      </c>
      <c r="K240" s="56">
        <v>79.81</v>
      </c>
      <c r="L240" s="68">
        <v>7.98</v>
      </c>
    </row>
    <row r="241" spans="3:12" ht="25.5" customHeight="1">
      <c r="C241" s="67" t="s">
        <v>215</v>
      </c>
      <c r="D241" s="53" t="s">
        <v>374</v>
      </c>
      <c r="E241" s="52" t="s">
        <v>4</v>
      </c>
      <c r="F241" s="52" t="s">
        <v>375</v>
      </c>
      <c r="G241" s="273" t="s">
        <v>218</v>
      </c>
      <c r="H241" s="273"/>
      <c r="I241" s="54" t="s">
        <v>6</v>
      </c>
      <c r="J241" s="55">
        <v>1</v>
      </c>
      <c r="K241" s="56">
        <v>77.11</v>
      </c>
      <c r="L241" s="68">
        <v>77.11</v>
      </c>
    </row>
    <row r="242" spans="3:12" ht="28.5" customHeight="1">
      <c r="C242" s="69"/>
      <c r="D242" s="70"/>
      <c r="E242" s="70"/>
      <c r="F242" s="70"/>
      <c r="G242" s="70" t="s">
        <v>225</v>
      </c>
      <c r="H242" s="71">
        <v>26.94</v>
      </c>
      <c r="I242" s="70" t="s">
        <v>226</v>
      </c>
      <c r="J242" s="71">
        <v>0</v>
      </c>
      <c r="K242" s="70" t="s">
        <v>227</v>
      </c>
      <c r="L242" s="72">
        <v>26.94</v>
      </c>
    </row>
    <row r="243" spans="3:12" ht="28.5" customHeight="1">
      <c r="C243" s="69"/>
      <c r="D243" s="70"/>
      <c r="E243" s="70"/>
      <c r="F243" s="70"/>
      <c r="G243" s="70" t="s">
        <v>228</v>
      </c>
      <c r="H243" s="71">
        <v>24.79</v>
      </c>
      <c r="I243" s="70"/>
      <c r="J243" s="274" t="s">
        <v>229</v>
      </c>
      <c r="K243" s="274"/>
      <c r="L243" s="72">
        <v>155.27000000000001</v>
      </c>
    </row>
    <row r="244" spans="3:12" ht="28.5" customHeight="1" thickBot="1">
      <c r="C244" s="73"/>
      <c r="D244" s="74"/>
      <c r="E244" s="74"/>
      <c r="F244" s="74"/>
      <c r="G244" s="74"/>
      <c r="H244" s="74"/>
      <c r="I244" s="74" t="s">
        <v>230</v>
      </c>
      <c r="J244" s="75">
        <v>78.28</v>
      </c>
      <c r="K244" s="74" t="s">
        <v>231</v>
      </c>
      <c r="L244" s="76">
        <v>12154.53</v>
      </c>
    </row>
    <row r="245" spans="3:12" ht="28.5" customHeight="1" thickTop="1">
      <c r="C245" s="77"/>
      <c r="D245" s="57"/>
      <c r="E245" s="57"/>
      <c r="F245" s="57"/>
      <c r="G245" s="57"/>
      <c r="H245" s="57"/>
      <c r="I245" s="57"/>
      <c r="J245" s="57"/>
      <c r="K245" s="57"/>
      <c r="L245" s="78"/>
    </row>
    <row r="246" spans="3:12" ht="28.5" customHeight="1">
      <c r="C246" s="61" t="s">
        <v>86</v>
      </c>
      <c r="D246" s="40" t="s">
        <v>199</v>
      </c>
      <c r="E246" s="39" t="s">
        <v>200</v>
      </c>
      <c r="F246" s="39" t="s">
        <v>201</v>
      </c>
      <c r="G246" s="279" t="s">
        <v>202</v>
      </c>
      <c r="H246" s="279"/>
      <c r="I246" s="41" t="s">
        <v>203</v>
      </c>
      <c r="J246" s="40" t="s">
        <v>204</v>
      </c>
      <c r="K246" s="40" t="s">
        <v>205</v>
      </c>
      <c r="L246" s="62" t="s">
        <v>206</v>
      </c>
    </row>
    <row r="247" spans="3:12" ht="28.5" customHeight="1">
      <c r="C247" s="63" t="s">
        <v>207</v>
      </c>
      <c r="D247" s="43" t="s">
        <v>84</v>
      </c>
      <c r="E247" s="42" t="s">
        <v>4</v>
      </c>
      <c r="F247" s="42" t="s">
        <v>87</v>
      </c>
      <c r="G247" s="280" t="s">
        <v>208</v>
      </c>
      <c r="H247" s="280"/>
      <c r="I247" s="44" t="s">
        <v>6</v>
      </c>
      <c r="J247" s="45">
        <v>1</v>
      </c>
      <c r="K247" s="46">
        <v>130.47999999999999</v>
      </c>
      <c r="L247" s="64">
        <v>130.47999999999999</v>
      </c>
    </row>
    <row r="248" spans="3:12" ht="28.5" customHeight="1">
      <c r="C248" s="65" t="s">
        <v>209</v>
      </c>
      <c r="D248" s="48" t="s">
        <v>366</v>
      </c>
      <c r="E248" s="47" t="s">
        <v>4</v>
      </c>
      <c r="F248" s="47" t="s">
        <v>367</v>
      </c>
      <c r="G248" s="272" t="s">
        <v>208</v>
      </c>
      <c r="H248" s="272"/>
      <c r="I248" s="49" t="s">
        <v>212</v>
      </c>
      <c r="J248" s="50">
        <v>1</v>
      </c>
      <c r="K248" s="51">
        <v>21.17</v>
      </c>
      <c r="L248" s="66">
        <v>21.17</v>
      </c>
    </row>
    <row r="249" spans="3:12" ht="28.5" customHeight="1">
      <c r="C249" s="65" t="s">
        <v>209</v>
      </c>
      <c r="D249" s="48" t="s">
        <v>210</v>
      </c>
      <c r="E249" s="47" t="s">
        <v>4</v>
      </c>
      <c r="F249" s="47" t="s">
        <v>211</v>
      </c>
      <c r="G249" s="272" t="s">
        <v>208</v>
      </c>
      <c r="H249" s="272"/>
      <c r="I249" s="49" t="s">
        <v>212</v>
      </c>
      <c r="J249" s="50">
        <v>1</v>
      </c>
      <c r="K249" s="51">
        <v>17.07</v>
      </c>
      <c r="L249" s="66">
        <v>17.07</v>
      </c>
    </row>
    <row r="250" spans="3:12" ht="28.5" customHeight="1">
      <c r="C250" s="65" t="s">
        <v>209</v>
      </c>
      <c r="D250" s="48" t="s">
        <v>368</v>
      </c>
      <c r="E250" s="47" t="s">
        <v>4</v>
      </c>
      <c r="F250" s="47" t="s">
        <v>369</v>
      </c>
      <c r="G250" s="272" t="s">
        <v>208</v>
      </c>
      <c r="H250" s="272"/>
      <c r="I250" s="49" t="s">
        <v>35</v>
      </c>
      <c r="J250" s="50">
        <v>1.7000000000000001E-2</v>
      </c>
      <c r="K250" s="51">
        <v>420.95</v>
      </c>
      <c r="L250" s="66">
        <v>7.15</v>
      </c>
    </row>
    <row r="251" spans="3:12" ht="28.5" customHeight="1">
      <c r="C251" s="67" t="s">
        <v>215</v>
      </c>
      <c r="D251" s="53" t="s">
        <v>370</v>
      </c>
      <c r="E251" s="52" t="s">
        <v>4</v>
      </c>
      <c r="F251" s="52" t="s">
        <v>371</v>
      </c>
      <c r="G251" s="273" t="s">
        <v>218</v>
      </c>
      <c r="H251" s="273"/>
      <c r="I251" s="54" t="s">
        <v>35</v>
      </c>
      <c r="J251" s="55">
        <v>0.1</v>
      </c>
      <c r="K251" s="56">
        <v>79.81</v>
      </c>
      <c r="L251" s="68">
        <v>7.98</v>
      </c>
    </row>
    <row r="252" spans="3:12" ht="28.5" customHeight="1">
      <c r="C252" s="67" t="s">
        <v>215</v>
      </c>
      <c r="D252" s="53" t="s">
        <v>374</v>
      </c>
      <c r="E252" s="52" t="s">
        <v>4</v>
      </c>
      <c r="F252" s="52" t="s">
        <v>375</v>
      </c>
      <c r="G252" s="273" t="s">
        <v>218</v>
      </c>
      <c r="H252" s="273"/>
      <c r="I252" s="54" t="s">
        <v>6</v>
      </c>
      <c r="J252" s="55">
        <v>1</v>
      </c>
      <c r="K252" s="56">
        <v>77.11</v>
      </c>
      <c r="L252" s="68">
        <v>77.11</v>
      </c>
    </row>
    <row r="253" spans="3:12" ht="28.5" customHeight="1">
      <c r="C253" s="69"/>
      <c r="D253" s="70"/>
      <c r="E253" s="70"/>
      <c r="F253" s="70"/>
      <c r="G253" s="70" t="s">
        <v>225</v>
      </c>
      <c r="H253" s="71">
        <v>26.94</v>
      </c>
      <c r="I253" s="70" t="s">
        <v>226</v>
      </c>
      <c r="J253" s="71">
        <v>0</v>
      </c>
      <c r="K253" s="70" t="s">
        <v>227</v>
      </c>
      <c r="L253" s="72">
        <v>26.94</v>
      </c>
    </row>
    <row r="254" spans="3:12" ht="28.5" customHeight="1">
      <c r="C254" s="69"/>
      <c r="D254" s="70"/>
      <c r="E254" s="70"/>
      <c r="F254" s="70"/>
      <c r="G254" s="70" t="s">
        <v>228</v>
      </c>
      <c r="H254" s="71">
        <v>24.79</v>
      </c>
      <c r="I254" s="70"/>
      <c r="J254" s="274" t="s">
        <v>229</v>
      </c>
      <c r="K254" s="274"/>
      <c r="L254" s="72">
        <v>155.27000000000001</v>
      </c>
    </row>
    <row r="255" spans="3:12" ht="28.5" customHeight="1" thickBot="1">
      <c r="C255" s="73"/>
      <c r="D255" s="74"/>
      <c r="E255" s="74"/>
      <c r="F255" s="74"/>
      <c r="G255" s="74"/>
      <c r="H255" s="74"/>
      <c r="I255" s="74" t="s">
        <v>230</v>
      </c>
      <c r="J255" s="75">
        <v>78.97</v>
      </c>
      <c r="K255" s="74" t="s">
        <v>231</v>
      </c>
      <c r="L255" s="76">
        <v>12261.67</v>
      </c>
    </row>
    <row r="256" spans="3:12" ht="28.5" customHeight="1" thickTop="1">
      <c r="C256" s="77"/>
      <c r="D256" s="57"/>
      <c r="E256" s="57"/>
      <c r="F256" s="57"/>
      <c r="G256" s="57"/>
      <c r="H256" s="57"/>
      <c r="I256" s="57"/>
      <c r="J256" s="57"/>
      <c r="K256" s="57"/>
      <c r="L256" s="78"/>
    </row>
    <row r="257" spans="3:12" ht="28.5" customHeight="1">
      <c r="C257" s="61" t="s">
        <v>88</v>
      </c>
      <c r="D257" s="40" t="s">
        <v>199</v>
      </c>
      <c r="E257" s="39" t="s">
        <v>200</v>
      </c>
      <c r="F257" s="39" t="s">
        <v>201</v>
      </c>
      <c r="G257" s="279" t="s">
        <v>202</v>
      </c>
      <c r="H257" s="279"/>
      <c r="I257" s="41" t="s">
        <v>203</v>
      </c>
      <c r="J257" s="40" t="s">
        <v>204</v>
      </c>
      <c r="K257" s="40" t="s">
        <v>205</v>
      </c>
      <c r="L257" s="62" t="s">
        <v>206</v>
      </c>
    </row>
    <row r="258" spans="3:12" ht="28.5" customHeight="1">
      <c r="C258" s="63" t="s">
        <v>207</v>
      </c>
      <c r="D258" s="43" t="s">
        <v>89</v>
      </c>
      <c r="E258" s="42" t="s">
        <v>58</v>
      </c>
      <c r="F258" s="42" t="s">
        <v>90</v>
      </c>
      <c r="G258" s="280" t="s">
        <v>376</v>
      </c>
      <c r="H258" s="280"/>
      <c r="I258" s="44" t="s">
        <v>55</v>
      </c>
      <c r="J258" s="45">
        <v>1</v>
      </c>
      <c r="K258" s="46">
        <v>59.3</v>
      </c>
      <c r="L258" s="64">
        <v>59.3</v>
      </c>
    </row>
    <row r="259" spans="3:12" ht="28.5" customHeight="1">
      <c r="C259" s="65" t="s">
        <v>209</v>
      </c>
      <c r="D259" s="48" t="s">
        <v>377</v>
      </c>
      <c r="E259" s="47" t="s">
        <v>58</v>
      </c>
      <c r="F259" s="47" t="s">
        <v>378</v>
      </c>
      <c r="G259" s="272" t="s">
        <v>379</v>
      </c>
      <c r="H259" s="272"/>
      <c r="I259" s="49" t="s">
        <v>380</v>
      </c>
      <c r="J259" s="50">
        <v>1.7999999999999999E-2</v>
      </c>
      <c r="K259" s="51">
        <v>21.53</v>
      </c>
      <c r="L259" s="66">
        <v>0.38</v>
      </c>
    </row>
    <row r="260" spans="3:12" ht="28.5" customHeight="1">
      <c r="C260" s="65" t="s">
        <v>209</v>
      </c>
      <c r="D260" s="48" t="s">
        <v>381</v>
      </c>
      <c r="E260" s="47" t="s">
        <v>58</v>
      </c>
      <c r="F260" s="47" t="s">
        <v>382</v>
      </c>
      <c r="G260" s="272" t="s">
        <v>379</v>
      </c>
      <c r="H260" s="272"/>
      <c r="I260" s="49" t="s">
        <v>383</v>
      </c>
      <c r="J260" s="50">
        <v>9.0999999999999998E-2</v>
      </c>
      <c r="K260" s="51">
        <v>5.04</v>
      </c>
      <c r="L260" s="66">
        <v>0.45</v>
      </c>
    </row>
    <row r="261" spans="3:12" ht="28.5" customHeight="1">
      <c r="C261" s="65" t="s">
        <v>209</v>
      </c>
      <c r="D261" s="48" t="s">
        <v>384</v>
      </c>
      <c r="E261" s="47" t="s">
        <v>58</v>
      </c>
      <c r="F261" s="47" t="s">
        <v>385</v>
      </c>
      <c r="G261" s="272" t="s">
        <v>293</v>
      </c>
      <c r="H261" s="272"/>
      <c r="I261" s="49" t="s">
        <v>35</v>
      </c>
      <c r="J261" s="50">
        <v>3.0000000000000001E-3</v>
      </c>
      <c r="K261" s="51">
        <v>672.26</v>
      </c>
      <c r="L261" s="66">
        <v>2.0099999999999998</v>
      </c>
    </row>
    <row r="262" spans="3:12" ht="28.5" customHeight="1">
      <c r="C262" s="65" t="s">
        <v>209</v>
      </c>
      <c r="D262" s="48" t="s">
        <v>386</v>
      </c>
      <c r="E262" s="47" t="s">
        <v>58</v>
      </c>
      <c r="F262" s="47" t="s">
        <v>387</v>
      </c>
      <c r="G262" s="272" t="s">
        <v>293</v>
      </c>
      <c r="H262" s="272"/>
      <c r="I262" s="49" t="s">
        <v>212</v>
      </c>
      <c r="J262" s="50">
        <v>0.109</v>
      </c>
      <c r="K262" s="51">
        <v>19.14</v>
      </c>
      <c r="L262" s="66">
        <v>2.08</v>
      </c>
    </row>
    <row r="263" spans="3:12" ht="28.5" customHeight="1">
      <c r="C263" s="65" t="s">
        <v>209</v>
      </c>
      <c r="D263" s="48" t="s">
        <v>346</v>
      </c>
      <c r="E263" s="47" t="s">
        <v>58</v>
      </c>
      <c r="F263" s="47" t="s">
        <v>301</v>
      </c>
      <c r="G263" s="272" t="s">
        <v>293</v>
      </c>
      <c r="H263" s="272"/>
      <c r="I263" s="49" t="s">
        <v>212</v>
      </c>
      <c r="J263" s="50">
        <v>0.24399999999999999</v>
      </c>
      <c r="K263" s="51">
        <v>23.68</v>
      </c>
      <c r="L263" s="66">
        <v>5.77</v>
      </c>
    </row>
    <row r="264" spans="3:12" ht="28.5" customHeight="1">
      <c r="C264" s="65" t="s">
        <v>209</v>
      </c>
      <c r="D264" s="48" t="s">
        <v>347</v>
      </c>
      <c r="E264" s="47" t="s">
        <v>58</v>
      </c>
      <c r="F264" s="47" t="s">
        <v>211</v>
      </c>
      <c r="G264" s="272" t="s">
        <v>293</v>
      </c>
      <c r="H264" s="272"/>
      <c r="I264" s="49" t="s">
        <v>212</v>
      </c>
      <c r="J264" s="50">
        <v>0.48699999999999999</v>
      </c>
      <c r="K264" s="51">
        <v>18.8</v>
      </c>
      <c r="L264" s="66">
        <v>9.15</v>
      </c>
    </row>
    <row r="265" spans="3:12" ht="28.5" customHeight="1">
      <c r="C265" s="67" t="s">
        <v>215</v>
      </c>
      <c r="D265" s="53" t="s">
        <v>388</v>
      </c>
      <c r="E265" s="52" t="s">
        <v>58</v>
      </c>
      <c r="F265" s="52" t="s">
        <v>389</v>
      </c>
      <c r="G265" s="273" t="s">
        <v>218</v>
      </c>
      <c r="H265" s="273"/>
      <c r="I265" s="54" t="s">
        <v>35</v>
      </c>
      <c r="J265" s="55">
        <v>1.4999999999999999E-2</v>
      </c>
      <c r="K265" s="56">
        <v>90</v>
      </c>
      <c r="L265" s="68">
        <v>1.35</v>
      </c>
    </row>
    <row r="266" spans="3:12" ht="28.5" customHeight="1">
      <c r="C266" s="67" t="s">
        <v>215</v>
      </c>
      <c r="D266" s="53" t="s">
        <v>390</v>
      </c>
      <c r="E266" s="52" t="s">
        <v>58</v>
      </c>
      <c r="F266" s="52" t="s">
        <v>391</v>
      </c>
      <c r="G266" s="273" t="s">
        <v>218</v>
      </c>
      <c r="H266" s="273"/>
      <c r="I266" s="54" t="s">
        <v>35</v>
      </c>
      <c r="J266" s="55">
        <v>6.3E-2</v>
      </c>
      <c r="K266" s="56">
        <v>605</v>
      </c>
      <c r="L266" s="68">
        <v>38.11</v>
      </c>
    </row>
    <row r="267" spans="3:12" ht="28.5" customHeight="1">
      <c r="C267" s="69"/>
      <c r="D267" s="70"/>
      <c r="E267" s="70"/>
      <c r="F267" s="70"/>
      <c r="G267" s="70" t="s">
        <v>225</v>
      </c>
      <c r="H267" s="71">
        <v>11.97</v>
      </c>
      <c r="I267" s="70" t="s">
        <v>226</v>
      </c>
      <c r="J267" s="71">
        <v>0</v>
      </c>
      <c r="K267" s="70" t="s">
        <v>227</v>
      </c>
      <c r="L267" s="72">
        <v>11.97</v>
      </c>
    </row>
    <row r="268" spans="3:12" ht="28.5" customHeight="1">
      <c r="C268" s="69"/>
      <c r="D268" s="70"/>
      <c r="E268" s="70"/>
      <c r="F268" s="70"/>
      <c r="G268" s="70" t="s">
        <v>228</v>
      </c>
      <c r="H268" s="71">
        <v>11.26</v>
      </c>
      <c r="I268" s="70"/>
      <c r="J268" s="274" t="s">
        <v>229</v>
      </c>
      <c r="K268" s="274"/>
      <c r="L268" s="72">
        <v>70.56</v>
      </c>
    </row>
    <row r="269" spans="3:12" ht="28.5" customHeight="1" thickBot="1">
      <c r="C269" s="73"/>
      <c r="D269" s="74"/>
      <c r="E269" s="74"/>
      <c r="F269" s="74"/>
      <c r="G269" s="74"/>
      <c r="H269" s="74"/>
      <c r="I269" s="74" t="s">
        <v>230</v>
      </c>
      <c r="J269" s="75">
        <v>40.56</v>
      </c>
      <c r="K269" s="74" t="s">
        <v>231</v>
      </c>
      <c r="L269" s="76">
        <v>2861.91</v>
      </c>
    </row>
    <row r="270" spans="3:12" ht="28.5" customHeight="1" thickTop="1">
      <c r="C270" s="77"/>
      <c r="D270" s="57"/>
      <c r="E270" s="57"/>
      <c r="F270" s="57"/>
      <c r="G270" s="57"/>
      <c r="H270" s="57"/>
      <c r="I270" s="57"/>
      <c r="J270" s="57"/>
      <c r="K270" s="57"/>
      <c r="L270" s="78"/>
    </row>
    <row r="271" spans="3:12" ht="28.5" customHeight="1">
      <c r="C271" s="61" t="s">
        <v>91</v>
      </c>
      <c r="D271" s="40" t="s">
        <v>199</v>
      </c>
      <c r="E271" s="39" t="s">
        <v>200</v>
      </c>
      <c r="F271" s="39" t="s">
        <v>201</v>
      </c>
      <c r="G271" s="279" t="s">
        <v>202</v>
      </c>
      <c r="H271" s="279"/>
      <c r="I271" s="41" t="s">
        <v>203</v>
      </c>
      <c r="J271" s="40" t="s">
        <v>204</v>
      </c>
      <c r="K271" s="40" t="s">
        <v>205</v>
      </c>
      <c r="L271" s="62" t="s">
        <v>206</v>
      </c>
    </row>
    <row r="272" spans="3:12" ht="28.5" customHeight="1">
      <c r="C272" s="63" t="s">
        <v>207</v>
      </c>
      <c r="D272" s="43" t="s">
        <v>92</v>
      </c>
      <c r="E272" s="42" t="s">
        <v>11</v>
      </c>
      <c r="F272" s="42" t="s">
        <v>93</v>
      </c>
      <c r="G272" s="280" t="s">
        <v>392</v>
      </c>
      <c r="H272" s="280"/>
      <c r="I272" s="44" t="s">
        <v>393</v>
      </c>
      <c r="J272" s="45">
        <v>1</v>
      </c>
      <c r="K272" s="46">
        <v>88.12</v>
      </c>
      <c r="L272" s="64">
        <v>88.12</v>
      </c>
    </row>
    <row r="273" spans="3:12" ht="28.5" customHeight="1">
      <c r="C273" s="65" t="s">
        <v>209</v>
      </c>
      <c r="D273" s="48" t="s">
        <v>346</v>
      </c>
      <c r="E273" s="47" t="s">
        <v>58</v>
      </c>
      <c r="F273" s="47" t="s">
        <v>301</v>
      </c>
      <c r="G273" s="272" t="s">
        <v>293</v>
      </c>
      <c r="H273" s="272"/>
      <c r="I273" s="49" t="s">
        <v>212</v>
      </c>
      <c r="J273" s="50">
        <v>0.22170000000000001</v>
      </c>
      <c r="K273" s="51">
        <v>23.68</v>
      </c>
      <c r="L273" s="66">
        <v>5.24</v>
      </c>
    </row>
    <row r="274" spans="3:12" ht="28.5" customHeight="1">
      <c r="C274" s="65" t="s">
        <v>209</v>
      </c>
      <c r="D274" s="48" t="s">
        <v>347</v>
      </c>
      <c r="E274" s="47" t="s">
        <v>58</v>
      </c>
      <c r="F274" s="47" t="s">
        <v>211</v>
      </c>
      <c r="G274" s="272" t="s">
        <v>293</v>
      </c>
      <c r="H274" s="272"/>
      <c r="I274" s="49" t="s">
        <v>212</v>
      </c>
      <c r="J274" s="50">
        <v>0.35699999999999998</v>
      </c>
      <c r="K274" s="51">
        <v>18.8</v>
      </c>
      <c r="L274" s="66">
        <v>6.71</v>
      </c>
    </row>
    <row r="275" spans="3:12" ht="28.5" customHeight="1">
      <c r="C275" s="65" t="s">
        <v>209</v>
      </c>
      <c r="D275" s="48" t="s">
        <v>394</v>
      </c>
      <c r="E275" s="47" t="s">
        <v>395</v>
      </c>
      <c r="F275" s="47" t="s">
        <v>396</v>
      </c>
      <c r="G275" s="272" t="s">
        <v>208</v>
      </c>
      <c r="H275" s="272"/>
      <c r="I275" s="49" t="s">
        <v>6</v>
      </c>
      <c r="J275" s="50">
        <v>0.1578</v>
      </c>
      <c r="K275" s="51">
        <v>64.91</v>
      </c>
      <c r="L275" s="66">
        <v>10.24</v>
      </c>
    </row>
    <row r="276" spans="3:12" ht="28.5" customHeight="1">
      <c r="C276" s="65" t="s">
        <v>209</v>
      </c>
      <c r="D276" s="48" t="s">
        <v>397</v>
      </c>
      <c r="E276" s="47" t="s">
        <v>58</v>
      </c>
      <c r="F276" s="47" t="s">
        <v>398</v>
      </c>
      <c r="G276" s="272" t="s">
        <v>338</v>
      </c>
      <c r="H276" s="272"/>
      <c r="I276" s="49" t="s">
        <v>35</v>
      </c>
      <c r="J276" s="50">
        <v>0.1</v>
      </c>
      <c r="K276" s="51">
        <v>590.35</v>
      </c>
      <c r="L276" s="66">
        <v>59.03</v>
      </c>
    </row>
    <row r="277" spans="3:12" ht="28.5" customHeight="1">
      <c r="C277" s="67" t="s">
        <v>215</v>
      </c>
      <c r="D277" s="53" t="s">
        <v>399</v>
      </c>
      <c r="E277" s="52" t="s">
        <v>58</v>
      </c>
      <c r="F277" s="52" t="s">
        <v>400</v>
      </c>
      <c r="G277" s="273" t="s">
        <v>218</v>
      </c>
      <c r="H277" s="273"/>
      <c r="I277" s="54" t="s">
        <v>35</v>
      </c>
      <c r="J277" s="55">
        <v>0.06</v>
      </c>
      <c r="K277" s="56">
        <v>115.14</v>
      </c>
      <c r="L277" s="68">
        <v>6.9</v>
      </c>
    </row>
    <row r="278" spans="3:12" ht="28.5" customHeight="1">
      <c r="C278" s="69"/>
      <c r="D278" s="70"/>
      <c r="E278" s="70"/>
      <c r="F278" s="70"/>
      <c r="G278" s="70" t="s">
        <v>225</v>
      </c>
      <c r="H278" s="71">
        <v>19.46</v>
      </c>
      <c r="I278" s="70" t="s">
        <v>226</v>
      </c>
      <c r="J278" s="71">
        <v>0</v>
      </c>
      <c r="K278" s="70" t="s">
        <v>227</v>
      </c>
      <c r="L278" s="72">
        <v>19.46</v>
      </c>
    </row>
    <row r="279" spans="3:12" ht="28.5" customHeight="1">
      <c r="C279" s="69"/>
      <c r="D279" s="70"/>
      <c r="E279" s="70"/>
      <c r="F279" s="70"/>
      <c r="G279" s="70" t="s">
        <v>228</v>
      </c>
      <c r="H279" s="71">
        <v>16.739999999999998</v>
      </c>
      <c r="I279" s="70"/>
      <c r="J279" s="274" t="s">
        <v>229</v>
      </c>
      <c r="K279" s="274"/>
      <c r="L279" s="72">
        <v>104.86</v>
      </c>
    </row>
    <row r="280" spans="3:12" ht="28.5" customHeight="1" thickBot="1">
      <c r="C280" s="73"/>
      <c r="D280" s="74"/>
      <c r="E280" s="74"/>
      <c r="F280" s="74"/>
      <c r="G280" s="74"/>
      <c r="H280" s="74"/>
      <c r="I280" s="74" t="s">
        <v>230</v>
      </c>
      <c r="J280" s="75">
        <v>17.28</v>
      </c>
      <c r="K280" s="74" t="s">
        <v>231</v>
      </c>
      <c r="L280" s="76">
        <v>1811.98</v>
      </c>
    </row>
    <row r="281" spans="3:12" ht="28.5" customHeight="1" thickTop="1">
      <c r="C281" s="77"/>
      <c r="D281" s="57"/>
      <c r="E281" s="57"/>
      <c r="F281" s="57"/>
      <c r="G281" s="57"/>
      <c r="H281" s="57"/>
      <c r="I281" s="57"/>
      <c r="J281" s="57"/>
      <c r="K281" s="57"/>
      <c r="L281" s="78"/>
    </row>
    <row r="282" spans="3:12" ht="28.5" customHeight="1">
      <c r="C282" s="61" t="s">
        <v>94</v>
      </c>
      <c r="D282" s="40" t="s">
        <v>199</v>
      </c>
      <c r="E282" s="39" t="s">
        <v>200</v>
      </c>
      <c r="F282" s="39" t="s">
        <v>201</v>
      </c>
      <c r="G282" s="279" t="s">
        <v>202</v>
      </c>
      <c r="H282" s="279"/>
      <c r="I282" s="41" t="s">
        <v>203</v>
      </c>
      <c r="J282" s="40" t="s">
        <v>204</v>
      </c>
      <c r="K282" s="40" t="s">
        <v>205</v>
      </c>
      <c r="L282" s="62" t="s">
        <v>206</v>
      </c>
    </row>
    <row r="283" spans="3:12" ht="28.5" customHeight="1">
      <c r="C283" s="63" t="s">
        <v>207</v>
      </c>
      <c r="D283" s="43" t="s">
        <v>97</v>
      </c>
      <c r="E283" s="42" t="s">
        <v>4</v>
      </c>
      <c r="F283" s="42" t="s">
        <v>98</v>
      </c>
      <c r="G283" s="280" t="s">
        <v>208</v>
      </c>
      <c r="H283" s="280"/>
      <c r="I283" s="44" t="s">
        <v>6</v>
      </c>
      <c r="J283" s="45">
        <v>1</v>
      </c>
      <c r="K283" s="46">
        <v>119.54</v>
      </c>
      <c r="L283" s="64">
        <v>119.54</v>
      </c>
    </row>
    <row r="284" spans="3:12" ht="28.5" customHeight="1">
      <c r="C284" s="65" t="s">
        <v>209</v>
      </c>
      <c r="D284" s="48" t="s">
        <v>322</v>
      </c>
      <c r="E284" s="47" t="s">
        <v>4</v>
      </c>
      <c r="F284" s="47" t="s">
        <v>323</v>
      </c>
      <c r="G284" s="272" t="s">
        <v>208</v>
      </c>
      <c r="H284" s="272"/>
      <c r="I284" s="49" t="s">
        <v>212</v>
      </c>
      <c r="J284" s="50">
        <v>0.5</v>
      </c>
      <c r="K284" s="51">
        <v>17.13</v>
      </c>
      <c r="L284" s="66">
        <v>8.56</v>
      </c>
    </row>
    <row r="285" spans="3:12" ht="28.5" customHeight="1">
      <c r="C285" s="65" t="s">
        <v>209</v>
      </c>
      <c r="D285" s="48" t="s">
        <v>300</v>
      </c>
      <c r="E285" s="47" t="s">
        <v>4</v>
      </c>
      <c r="F285" s="47" t="s">
        <v>301</v>
      </c>
      <c r="G285" s="272" t="s">
        <v>208</v>
      </c>
      <c r="H285" s="272"/>
      <c r="I285" s="49" t="s">
        <v>212</v>
      </c>
      <c r="J285" s="50">
        <v>0.59930000000000005</v>
      </c>
      <c r="K285" s="51">
        <v>21.29</v>
      </c>
      <c r="L285" s="66">
        <v>12.75</v>
      </c>
    </row>
    <row r="286" spans="3:12" ht="28.5" customHeight="1">
      <c r="C286" s="67" t="s">
        <v>215</v>
      </c>
      <c r="D286" s="53" t="s">
        <v>401</v>
      </c>
      <c r="E286" s="52" t="s">
        <v>4</v>
      </c>
      <c r="F286" s="52" t="s">
        <v>402</v>
      </c>
      <c r="G286" s="273" t="s">
        <v>218</v>
      </c>
      <c r="H286" s="273"/>
      <c r="I286" s="54" t="s">
        <v>403</v>
      </c>
      <c r="J286" s="55">
        <v>0.15</v>
      </c>
      <c r="K286" s="56">
        <v>45.15</v>
      </c>
      <c r="L286" s="68">
        <v>6.77</v>
      </c>
    </row>
    <row r="287" spans="3:12" ht="28.5" customHeight="1">
      <c r="C287" s="67" t="s">
        <v>215</v>
      </c>
      <c r="D287" s="53" t="s">
        <v>370</v>
      </c>
      <c r="E287" s="52" t="s">
        <v>4</v>
      </c>
      <c r="F287" s="52" t="s">
        <v>371</v>
      </c>
      <c r="G287" s="273" t="s">
        <v>218</v>
      </c>
      <c r="H287" s="273"/>
      <c r="I287" s="54" t="s">
        <v>35</v>
      </c>
      <c r="J287" s="55">
        <v>0.01</v>
      </c>
      <c r="K287" s="56">
        <v>79.81</v>
      </c>
      <c r="L287" s="68">
        <v>0.79</v>
      </c>
    </row>
    <row r="288" spans="3:12" ht="28.5" customHeight="1">
      <c r="C288" s="67" t="s">
        <v>215</v>
      </c>
      <c r="D288" s="53" t="s">
        <v>404</v>
      </c>
      <c r="E288" s="52" t="s">
        <v>4</v>
      </c>
      <c r="F288" s="52" t="s">
        <v>405</v>
      </c>
      <c r="G288" s="273" t="s">
        <v>218</v>
      </c>
      <c r="H288" s="273"/>
      <c r="I288" s="54" t="s">
        <v>6</v>
      </c>
      <c r="J288" s="55">
        <v>1.02</v>
      </c>
      <c r="K288" s="56">
        <v>88.9</v>
      </c>
      <c r="L288" s="68">
        <v>90.67</v>
      </c>
    </row>
    <row r="289" spans="3:12" ht="28.5" customHeight="1">
      <c r="C289" s="69"/>
      <c r="D289" s="70"/>
      <c r="E289" s="70"/>
      <c r="F289" s="70"/>
      <c r="G289" s="70" t="s">
        <v>225</v>
      </c>
      <c r="H289" s="71">
        <v>14.23</v>
      </c>
      <c r="I289" s="70" t="s">
        <v>226</v>
      </c>
      <c r="J289" s="71">
        <v>0</v>
      </c>
      <c r="K289" s="70" t="s">
        <v>227</v>
      </c>
      <c r="L289" s="72">
        <v>14.23</v>
      </c>
    </row>
    <row r="290" spans="3:12" ht="28.5" customHeight="1">
      <c r="C290" s="69"/>
      <c r="D290" s="70"/>
      <c r="E290" s="70"/>
      <c r="F290" s="70"/>
      <c r="G290" s="70" t="s">
        <v>228</v>
      </c>
      <c r="H290" s="71">
        <v>22.71</v>
      </c>
      <c r="I290" s="70"/>
      <c r="J290" s="274" t="s">
        <v>229</v>
      </c>
      <c r="K290" s="274"/>
      <c r="L290" s="72">
        <v>142.25</v>
      </c>
    </row>
    <row r="291" spans="3:12" ht="28.5" customHeight="1" thickBot="1">
      <c r="C291" s="73"/>
      <c r="D291" s="74"/>
      <c r="E291" s="74"/>
      <c r="F291" s="74"/>
      <c r="G291" s="74"/>
      <c r="H291" s="74"/>
      <c r="I291" s="74" t="s">
        <v>230</v>
      </c>
      <c r="J291" s="75">
        <v>2.7</v>
      </c>
      <c r="K291" s="74" t="s">
        <v>231</v>
      </c>
      <c r="L291" s="76">
        <v>384.07</v>
      </c>
    </row>
    <row r="292" spans="3:12" ht="28.5" customHeight="1" thickTop="1">
      <c r="C292" s="77"/>
      <c r="D292" s="57"/>
      <c r="E292" s="57"/>
      <c r="F292" s="57"/>
      <c r="G292" s="57"/>
      <c r="H292" s="57"/>
      <c r="I292" s="57"/>
      <c r="J292" s="57"/>
      <c r="K292" s="57"/>
      <c r="L292" s="78"/>
    </row>
    <row r="293" spans="3:12" ht="28.5" customHeight="1">
      <c r="C293" s="59" t="s">
        <v>99</v>
      </c>
      <c r="D293" s="37"/>
      <c r="E293" s="37"/>
      <c r="F293" s="37" t="s">
        <v>100</v>
      </c>
      <c r="G293" s="37"/>
      <c r="H293" s="278"/>
      <c r="I293" s="278"/>
      <c r="J293" s="38"/>
      <c r="K293" s="37"/>
      <c r="L293" s="60">
        <v>909.95</v>
      </c>
    </row>
    <row r="294" spans="3:12" ht="28.5" customHeight="1">
      <c r="C294" s="61" t="s">
        <v>101</v>
      </c>
      <c r="D294" s="40" t="s">
        <v>199</v>
      </c>
      <c r="E294" s="39" t="s">
        <v>200</v>
      </c>
      <c r="F294" s="39" t="s">
        <v>201</v>
      </c>
      <c r="G294" s="279" t="s">
        <v>202</v>
      </c>
      <c r="H294" s="279"/>
      <c r="I294" s="41" t="s">
        <v>203</v>
      </c>
      <c r="J294" s="40" t="s">
        <v>204</v>
      </c>
      <c r="K294" s="40" t="s">
        <v>205</v>
      </c>
      <c r="L294" s="62" t="s">
        <v>206</v>
      </c>
    </row>
    <row r="295" spans="3:12" ht="28.5" customHeight="1">
      <c r="C295" s="63" t="s">
        <v>207</v>
      </c>
      <c r="D295" s="43" t="s">
        <v>102</v>
      </c>
      <c r="E295" s="42" t="s">
        <v>58</v>
      </c>
      <c r="F295" s="42" t="s">
        <v>103</v>
      </c>
      <c r="G295" s="280" t="s">
        <v>406</v>
      </c>
      <c r="H295" s="280"/>
      <c r="I295" s="44" t="s">
        <v>6</v>
      </c>
      <c r="J295" s="45">
        <v>1</v>
      </c>
      <c r="K295" s="46">
        <v>20.69</v>
      </c>
      <c r="L295" s="64">
        <v>20.69</v>
      </c>
    </row>
    <row r="296" spans="3:12" ht="28.5" customHeight="1">
      <c r="C296" s="65" t="s">
        <v>209</v>
      </c>
      <c r="D296" s="48" t="s">
        <v>407</v>
      </c>
      <c r="E296" s="47" t="s">
        <v>58</v>
      </c>
      <c r="F296" s="47" t="s">
        <v>408</v>
      </c>
      <c r="G296" s="272" t="s">
        <v>293</v>
      </c>
      <c r="H296" s="272"/>
      <c r="I296" s="49" t="s">
        <v>212</v>
      </c>
      <c r="J296" s="50">
        <v>0.36499999999999999</v>
      </c>
      <c r="K296" s="51">
        <v>24.74</v>
      </c>
      <c r="L296" s="66">
        <v>9.0299999999999994</v>
      </c>
    </row>
    <row r="297" spans="3:12" ht="28.5" customHeight="1">
      <c r="C297" s="65" t="s">
        <v>209</v>
      </c>
      <c r="D297" s="48" t="s">
        <v>347</v>
      </c>
      <c r="E297" s="47" t="s">
        <v>58</v>
      </c>
      <c r="F297" s="47" t="s">
        <v>211</v>
      </c>
      <c r="G297" s="272" t="s">
        <v>293</v>
      </c>
      <c r="H297" s="272"/>
      <c r="I297" s="49" t="s">
        <v>212</v>
      </c>
      <c r="J297" s="50">
        <v>0.152</v>
      </c>
      <c r="K297" s="51">
        <v>18.8</v>
      </c>
      <c r="L297" s="66">
        <v>2.85</v>
      </c>
    </row>
    <row r="298" spans="3:12" ht="28.5" customHeight="1">
      <c r="C298" s="67" t="s">
        <v>215</v>
      </c>
      <c r="D298" s="53" t="s">
        <v>409</v>
      </c>
      <c r="E298" s="52" t="s">
        <v>58</v>
      </c>
      <c r="F298" s="52" t="s">
        <v>410</v>
      </c>
      <c r="G298" s="273" t="s">
        <v>218</v>
      </c>
      <c r="H298" s="273"/>
      <c r="I298" s="54" t="s">
        <v>60</v>
      </c>
      <c r="J298" s="55">
        <v>0.01</v>
      </c>
      <c r="K298" s="56">
        <v>6.68</v>
      </c>
      <c r="L298" s="68">
        <v>0.06</v>
      </c>
    </row>
    <row r="299" spans="3:12" ht="28.5" customHeight="1">
      <c r="C299" s="67" t="s">
        <v>215</v>
      </c>
      <c r="D299" s="53" t="s">
        <v>411</v>
      </c>
      <c r="E299" s="52" t="s">
        <v>58</v>
      </c>
      <c r="F299" s="52" t="s">
        <v>412</v>
      </c>
      <c r="G299" s="273" t="s">
        <v>218</v>
      </c>
      <c r="H299" s="273"/>
      <c r="I299" s="54" t="s">
        <v>413</v>
      </c>
      <c r="J299" s="55">
        <v>0.16</v>
      </c>
      <c r="K299" s="56">
        <v>6.67</v>
      </c>
      <c r="L299" s="68">
        <v>1.06</v>
      </c>
    </row>
    <row r="300" spans="3:12" ht="28.5" customHeight="1">
      <c r="C300" s="67" t="s">
        <v>215</v>
      </c>
      <c r="D300" s="53" t="s">
        <v>414</v>
      </c>
      <c r="E300" s="52" t="s">
        <v>58</v>
      </c>
      <c r="F300" s="52" t="s">
        <v>415</v>
      </c>
      <c r="G300" s="273" t="s">
        <v>218</v>
      </c>
      <c r="H300" s="273"/>
      <c r="I300" s="54" t="s">
        <v>413</v>
      </c>
      <c r="J300" s="55">
        <v>0.42699999999999999</v>
      </c>
      <c r="K300" s="56">
        <v>18.03</v>
      </c>
      <c r="L300" s="68">
        <v>7.69</v>
      </c>
    </row>
    <row r="301" spans="3:12" ht="28.5" customHeight="1">
      <c r="C301" s="69"/>
      <c r="D301" s="70"/>
      <c r="E301" s="70"/>
      <c r="F301" s="70"/>
      <c r="G301" s="70" t="s">
        <v>225</v>
      </c>
      <c r="H301" s="71">
        <v>8.14</v>
      </c>
      <c r="I301" s="70" t="s">
        <v>226</v>
      </c>
      <c r="J301" s="71">
        <v>0</v>
      </c>
      <c r="K301" s="70" t="s">
        <v>227</v>
      </c>
      <c r="L301" s="72">
        <v>8.14</v>
      </c>
    </row>
    <row r="302" spans="3:12" ht="28.5" customHeight="1">
      <c r="C302" s="69"/>
      <c r="D302" s="70"/>
      <c r="E302" s="70"/>
      <c r="F302" s="70"/>
      <c r="G302" s="70" t="s">
        <v>228</v>
      </c>
      <c r="H302" s="71">
        <v>3.93</v>
      </c>
      <c r="I302" s="70"/>
      <c r="J302" s="274" t="s">
        <v>229</v>
      </c>
      <c r="K302" s="274"/>
      <c r="L302" s="72">
        <v>24.62</v>
      </c>
    </row>
    <row r="303" spans="3:12" ht="28.5" customHeight="1" thickBot="1">
      <c r="C303" s="73"/>
      <c r="D303" s="74"/>
      <c r="E303" s="74"/>
      <c r="F303" s="74"/>
      <c r="G303" s="74"/>
      <c r="H303" s="74"/>
      <c r="I303" s="74" t="s">
        <v>230</v>
      </c>
      <c r="J303" s="75">
        <v>36.96</v>
      </c>
      <c r="K303" s="74" t="s">
        <v>231</v>
      </c>
      <c r="L303" s="76">
        <v>909.95</v>
      </c>
    </row>
    <row r="304" spans="3:12" ht="28.5" customHeight="1" thickTop="1">
      <c r="C304" s="77"/>
      <c r="D304" s="57"/>
      <c r="E304" s="57"/>
      <c r="F304" s="57"/>
      <c r="G304" s="57"/>
      <c r="H304" s="57"/>
      <c r="I304" s="57"/>
      <c r="J304" s="57"/>
      <c r="K304" s="57"/>
      <c r="L304" s="78"/>
    </row>
    <row r="305" spans="3:12" ht="28.5" customHeight="1">
      <c r="C305" s="59" t="s">
        <v>104</v>
      </c>
      <c r="D305" s="37"/>
      <c r="E305" s="37"/>
      <c r="F305" s="37" t="s">
        <v>105</v>
      </c>
      <c r="G305" s="37"/>
      <c r="H305" s="278"/>
      <c r="I305" s="278"/>
      <c r="J305" s="38"/>
      <c r="K305" s="37"/>
      <c r="L305" s="60">
        <v>10009.34</v>
      </c>
    </row>
    <row r="306" spans="3:12" ht="28.5" customHeight="1">
      <c r="C306" s="61" t="s">
        <v>106</v>
      </c>
      <c r="D306" s="40" t="s">
        <v>199</v>
      </c>
      <c r="E306" s="39" t="s">
        <v>200</v>
      </c>
      <c r="F306" s="39" t="s">
        <v>201</v>
      </c>
      <c r="G306" s="279" t="s">
        <v>202</v>
      </c>
      <c r="H306" s="279"/>
      <c r="I306" s="41" t="s">
        <v>203</v>
      </c>
      <c r="J306" s="40" t="s">
        <v>204</v>
      </c>
      <c r="K306" s="40" t="s">
        <v>205</v>
      </c>
      <c r="L306" s="62" t="s">
        <v>206</v>
      </c>
    </row>
    <row r="307" spans="3:12" ht="28.5" customHeight="1">
      <c r="C307" s="63" t="s">
        <v>207</v>
      </c>
      <c r="D307" s="43" t="s">
        <v>416</v>
      </c>
      <c r="E307" s="42" t="s">
        <v>11</v>
      </c>
      <c r="F307" s="42" t="s">
        <v>107</v>
      </c>
      <c r="G307" s="280" t="s">
        <v>293</v>
      </c>
      <c r="H307" s="280"/>
      <c r="I307" s="44" t="s">
        <v>108</v>
      </c>
      <c r="J307" s="45">
        <v>1</v>
      </c>
      <c r="K307" s="46">
        <v>1399.91</v>
      </c>
      <c r="L307" s="64">
        <v>1399.91</v>
      </c>
    </row>
    <row r="308" spans="3:12" ht="28.5" customHeight="1">
      <c r="C308" s="65" t="s">
        <v>209</v>
      </c>
      <c r="D308" s="48" t="s">
        <v>347</v>
      </c>
      <c r="E308" s="47" t="s">
        <v>58</v>
      </c>
      <c r="F308" s="47" t="s">
        <v>211</v>
      </c>
      <c r="G308" s="272" t="s">
        <v>293</v>
      </c>
      <c r="H308" s="272"/>
      <c r="I308" s="49" t="s">
        <v>212</v>
      </c>
      <c r="J308" s="50">
        <v>10.62</v>
      </c>
      <c r="K308" s="51">
        <v>18.8</v>
      </c>
      <c r="L308" s="66">
        <v>199.65</v>
      </c>
    </row>
    <row r="309" spans="3:12" ht="28.5" customHeight="1">
      <c r="C309" s="65" t="s">
        <v>209</v>
      </c>
      <c r="D309" s="48" t="s">
        <v>417</v>
      </c>
      <c r="E309" s="47" t="s">
        <v>58</v>
      </c>
      <c r="F309" s="47" t="s">
        <v>418</v>
      </c>
      <c r="G309" s="272" t="s">
        <v>293</v>
      </c>
      <c r="H309" s="272"/>
      <c r="I309" s="49" t="s">
        <v>212</v>
      </c>
      <c r="J309" s="50">
        <v>2.0700000000000003</v>
      </c>
      <c r="K309" s="51">
        <v>19.2</v>
      </c>
      <c r="L309" s="66">
        <v>39.74</v>
      </c>
    </row>
    <row r="310" spans="3:12" ht="28.5" customHeight="1">
      <c r="C310" s="65" t="s">
        <v>209</v>
      </c>
      <c r="D310" s="48" t="s">
        <v>419</v>
      </c>
      <c r="E310" s="47" t="s">
        <v>19</v>
      </c>
      <c r="F310" s="47" t="s">
        <v>420</v>
      </c>
      <c r="G310" s="272" t="s">
        <v>421</v>
      </c>
      <c r="H310" s="272"/>
      <c r="I310" s="49" t="s">
        <v>422</v>
      </c>
      <c r="J310" s="50">
        <v>0.45</v>
      </c>
      <c r="K310" s="51">
        <v>14.81</v>
      </c>
      <c r="L310" s="66">
        <v>6.66</v>
      </c>
    </row>
    <row r="311" spans="3:12" ht="28.5" customHeight="1">
      <c r="C311" s="67" t="s">
        <v>215</v>
      </c>
      <c r="D311" s="53" t="s">
        <v>423</v>
      </c>
      <c r="E311" s="52" t="s">
        <v>58</v>
      </c>
      <c r="F311" s="52" t="s">
        <v>424</v>
      </c>
      <c r="G311" s="273" t="s">
        <v>218</v>
      </c>
      <c r="H311" s="273"/>
      <c r="I311" s="54" t="s">
        <v>60</v>
      </c>
      <c r="J311" s="55">
        <v>9</v>
      </c>
      <c r="K311" s="56">
        <v>87.35</v>
      </c>
      <c r="L311" s="68">
        <v>786.15</v>
      </c>
    </row>
    <row r="312" spans="3:12" ht="28.5" customHeight="1">
      <c r="C312" s="67" t="s">
        <v>215</v>
      </c>
      <c r="D312" s="53" t="s">
        <v>388</v>
      </c>
      <c r="E312" s="52" t="s">
        <v>58</v>
      </c>
      <c r="F312" s="52" t="s">
        <v>389</v>
      </c>
      <c r="G312" s="273" t="s">
        <v>218</v>
      </c>
      <c r="H312" s="273"/>
      <c r="I312" s="54" t="s">
        <v>35</v>
      </c>
      <c r="J312" s="55">
        <v>5.7600000000000005E-2</v>
      </c>
      <c r="K312" s="56">
        <v>90</v>
      </c>
      <c r="L312" s="68">
        <v>5.18</v>
      </c>
    </row>
    <row r="313" spans="3:12" ht="28.5" customHeight="1">
      <c r="C313" s="67" t="s">
        <v>215</v>
      </c>
      <c r="D313" s="53" t="s">
        <v>425</v>
      </c>
      <c r="E313" s="52" t="s">
        <v>58</v>
      </c>
      <c r="F313" s="52" t="s">
        <v>426</v>
      </c>
      <c r="G313" s="273" t="s">
        <v>218</v>
      </c>
      <c r="H313" s="273"/>
      <c r="I313" s="54" t="s">
        <v>35</v>
      </c>
      <c r="J313" s="55">
        <v>1.845</v>
      </c>
      <c r="K313" s="56">
        <v>182.14</v>
      </c>
      <c r="L313" s="68">
        <v>336.04</v>
      </c>
    </row>
    <row r="314" spans="3:12" ht="28.5" customHeight="1">
      <c r="C314" s="67" t="s">
        <v>215</v>
      </c>
      <c r="D314" s="53" t="s">
        <v>427</v>
      </c>
      <c r="E314" s="52" t="s">
        <v>58</v>
      </c>
      <c r="F314" s="52" t="s">
        <v>428</v>
      </c>
      <c r="G314" s="273" t="s">
        <v>218</v>
      </c>
      <c r="H314" s="273"/>
      <c r="I314" s="54" t="s">
        <v>224</v>
      </c>
      <c r="J314" s="55">
        <v>7.2</v>
      </c>
      <c r="K314" s="56">
        <v>3.53</v>
      </c>
      <c r="L314" s="68">
        <v>25.41</v>
      </c>
    </row>
    <row r="315" spans="3:12" ht="28.5" customHeight="1">
      <c r="C315" s="67" t="s">
        <v>215</v>
      </c>
      <c r="D315" s="53" t="s">
        <v>429</v>
      </c>
      <c r="E315" s="52" t="s">
        <v>58</v>
      </c>
      <c r="F315" s="52" t="s">
        <v>430</v>
      </c>
      <c r="G315" s="273" t="s">
        <v>218</v>
      </c>
      <c r="H315" s="273"/>
      <c r="I315" s="54" t="s">
        <v>224</v>
      </c>
      <c r="J315" s="55">
        <v>7.2</v>
      </c>
      <c r="K315" s="56">
        <v>0.15</v>
      </c>
      <c r="L315" s="68">
        <v>1.08</v>
      </c>
    </row>
    <row r="316" spans="3:12" ht="28.5" customHeight="1">
      <c r="C316" s="69"/>
      <c r="D316" s="70"/>
      <c r="E316" s="70"/>
      <c r="F316" s="70"/>
      <c r="G316" s="70" t="s">
        <v>225</v>
      </c>
      <c r="H316" s="71">
        <v>159.97999999999999</v>
      </c>
      <c r="I316" s="70" t="s">
        <v>226</v>
      </c>
      <c r="J316" s="71">
        <v>0</v>
      </c>
      <c r="K316" s="70" t="s">
        <v>227</v>
      </c>
      <c r="L316" s="72">
        <v>159.97999999999999</v>
      </c>
    </row>
    <row r="317" spans="3:12" ht="28.5" customHeight="1">
      <c r="C317" s="69"/>
      <c r="D317" s="70"/>
      <c r="E317" s="70"/>
      <c r="F317" s="70"/>
      <c r="G317" s="70" t="s">
        <v>228</v>
      </c>
      <c r="H317" s="71">
        <v>265.98</v>
      </c>
      <c r="I317" s="70"/>
      <c r="J317" s="274" t="s">
        <v>229</v>
      </c>
      <c r="K317" s="274"/>
      <c r="L317" s="72">
        <v>1665.89</v>
      </c>
    </row>
    <row r="318" spans="3:12" ht="28.5" customHeight="1" thickBot="1">
      <c r="C318" s="73"/>
      <c r="D318" s="74"/>
      <c r="E318" s="74"/>
      <c r="F318" s="74"/>
      <c r="G318" s="74"/>
      <c r="H318" s="74"/>
      <c r="I318" s="74" t="s">
        <v>230</v>
      </c>
      <c r="J318" s="75">
        <v>3</v>
      </c>
      <c r="K318" s="74" t="s">
        <v>231</v>
      </c>
      <c r="L318" s="76">
        <v>4997.67</v>
      </c>
    </row>
    <row r="319" spans="3:12" ht="28.5" customHeight="1" thickTop="1">
      <c r="C319" s="77"/>
      <c r="D319" s="57"/>
      <c r="E319" s="57"/>
      <c r="F319" s="57"/>
      <c r="G319" s="57"/>
      <c r="H319" s="57"/>
      <c r="I319" s="57"/>
      <c r="J319" s="57"/>
      <c r="K319" s="57"/>
      <c r="L319" s="78"/>
    </row>
    <row r="320" spans="3:12" ht="28.5" customHeight="1">
      <c r="C320" s="61" t="s">
        <v>109</v>
      </c>
      <c r="D320" s="40" t="s">
        <v>199</v>
      </c>
      <c r="E320" s="39" t="s">
        <v>200</v>
      </c>
      <c r="F320" s="39" t="s">
        <v>201</v>
      </c>
      <c r="G320" s="279" t="s">
        <v>202</v>
      </c>
      <c r="H320" s="279"/>
      <c r="I320" s="41" t="s">
        <v>203</v>
      </c>
      <c r="J320" s="40" t="s">
        <v>204</v>
      </c>
      <c r="K320" s="40" t="s">
        <v>205</v>
      </c>
      <c r="L320" s="62" t="s">
        <v>206</v>
      </c>
    </row>
    <row r="321" spans="3:12" ht="28.5" customHeight="1">
      <c r="C321" s="63" t="s">
        <v>207</v>
      </c>
      <c r="D321" s="43" t="s">
        <v>110</v>
      </c>
      <c r="E321" s="42" t="s">
        <v>58</v>
      </c>
      <c r="F321" s="42" t="s">
        <v>111</v>
      </c>
      <c r="G321" s="280" t="s">
        <v>431</v>
      </c>
      <c r="H321" s="280"/>
      <c r="I321" s="44" t="s">
        <v>60</v>
      </c>
      <c r="J321" s="45">
        <v>1</v>
      </c>
      <c r="K321" s="46">
        <v>59.68</v>
      </c>
      <c r="L321" s="64">
        <v>59.68</v>
      </c>
    </row>
    <row r="322" spans="3:12" ht="28.5" customHeight="1">
      <c r="C322" s="65" t="s">
        <v>209</v>
      </c>
      <c r="D322" s="48" t="s">
        <v>417</v>
      </c>
      <c r="E322" s="47" t="s">
        <v>58</v>
      </c>
      <c r="F322" s="47" t="s">
        <v>418</v>
      </c>
      <c r="G322" s="272" t="s">
        <v>293</v>
      </c>
      <c r="H322" s="272"/>
      <c r="I322" s="49" t="s">
        <v>212</v>
      </c>
      <c r="J322" s="50">
        <v>0.18179999999999999</v>
      </c>
      <c r="K322" s="51">
        <v>19.2</v>
      </c>
      <c r="L322" s="66">
        <v>3.49</v>
      </c>
    </row>
    <row r="323" spans="3:12" ht="28.5" customHeight="1">
      <c r="C323" s="65" t="s">
        <v>209</v>
      </c>
      <c r="D323" s="48" t="s">
        <v>347</v>
      </c>
      <c r="E323" s="47" t="s">
        <v>58</v>
      </c>
      <c r="F323" s="47" t="s">
        <v>211</v>
      </c>
      <c r="G323" s="272" t="s">
        <v>293</v>
      </c>
      <c r="H323" s="272"/>
      <c r="I323" s="49" t="s">
        <v>212</v>
      </c>
      <c r="J323" s="50">
        <v>0.72719999999999996</v>
      </c>
      <c r="K323" s="51">
        <v>18.8</v>
      </c>
      <c r="L323" s="66">
        <v>13.67</v>
      </c>
    </row>
    <row r="324" spans="3:12" ht="28.5" customHeight="1">
      <c r="C324" s="67" t="s">
        <v>215</v>
      </c>
      <c r="D324" s="53" t="s">
        <v>432</v>
      </c>
      <c r="E324" s="52" t="s">
        <v>58</v>
      </c>
      <c r="F324" s="52" t="s">
        <v>433</v>
      </c>
      <c r="G324" s="273" t="s">
        <v>218</v>
      </c>
      <c r="H324" s="273"/>
      <c r="I324" s="54" t="s">
        <v>60</v>
      </c>
      <c r="J324" s="55">
        <v>1</v>
      </c>
      <c r="K324" s="56">
        <v>42.52</v>
      </c>
      <c r="L324" s="68">
        <v>42.52</v>
      </c>
    </row>
    <row r="325" spans="3:12" ht="28.5" customHeight="1">
      <c r="C325" s="69"/>
      <c r="D325" s="70"/>
      <c r="E325" s="70"/>
      <c r="F325" s="70"/>
      <c r="G325" s="70" t="s">
        <v>225</v>
      </c>
      <c r="H325" s="71">
        <v>11.38</v>
      </c>
      <c r="I325" s="70" t="s">
        <v>226</v>
      </c>
      <c r="J325" s="71">
        <v>0</v>
      </c>
      <c r="K325" s="70" t="s">
        <v>227</v>
      </c>
      <c r="L325" s="72">
        <v>11.38</v>
      </c>
    </row>
    <row r="326" spans="3:12" ht="28.5" customHeight="1">
      <c r="C326" s="69"/>
      <c r="D326" s="70"/>
      <c r="E326" s="70"/>
      <c r="F326" s="70"/>
      <c r="G326" s="70" t="s">
        <v>228</v>
      </c>
      <c r="H326" s="71">
        <v>11.33</v>
      </c>
      <c r="I326" s="70"/>
      <c r="J326" s="274" t="s">
        <v>229</v>
      </c>
      <c r="K326" s="274"/>
      <c r="L326" s="72">
        <v>71.010000000000005</v>
      </c>
    </row>
    <row r="327" spans="3:12" ht="28.5" customHeight="1" thickBot="1">
      <c r="C327" s="73"/>
      <c r="D327" s="74"/>
      <c r="E327" s="74"/>
      <c r="F327" s="74"/>
      <c r="G327" s="74"/>
      <c r="H327" s="74"/>
      <c r="I327" s="74" t="s">
        <v>230</v>
      </c>
      <c r="J327" s="75">
        <v>55</v>
      </c>
      <c r="K327" s="74" t="s">
        <v>231</v>
      </c>
      <c r="L327" s="76">
        <v>3905.55</v>
      </c>
    </row>
    <row r="328" spans="3:12" ht="28.5" customHeight="1" thickTop="1">
      <c r="C328" s="77"/>
      <c r="D328" s="57"/>
      <c r="E328" s="57"/>
      <c r="F328" s="57"/>
      <c r="G328" s="57"/>
      <c r="H328" s="57"/>
      <c r="I328" s="57"/>
      <c r="J328" s="57"/>
      <c r="K328" s="57"/>
      <c r="L328" s="78"/>
    </row>
    <row r="329" spans="3:12" ht="28.5" customHeight="1">
      <c r="C329" s="61" t="s">
        <v>112</v>
      </c>
      <c r="D329" s="40" t="s">
        <v>199</v>
      </c>
      <c r="E329" s="39" t="s">
        <v>200</v>
      </c>
      <c r="F329" s="39" t="s">
        <v>201</v>
      </c>
      <c r="G329" s="279" t="s">
        <v>202</v>
      </c>
      <c r="H329" s="279"/>
      <c r="I329" s="41" t="s">
        <v>203</v>
      </c>
      <c r="J329" s="40" t="s">
        <v>204</v>
      </c>
      <c r="K329" s="40" t="s">
        <v>205</v>
      </c>
      <c r="L329" s="62" t="s">
        <v>206</v>
      </c>
    </row>
    <row r="330" spans="3:12" ht="28.5" customHeight="1">
      <c r="C330" s="63" t="s">
        <v>207</v>
      </c>
      <c r="D330" s="43" t="s">
        <v>113</v>
      </c>
      <c r="E330" s="42" t="s">
        <v>4</v>
      </c>
      <c r="F330" s="42" t="s">
        <v>114</v>
      </c>
      <c r="G330" s="280" t="s">
        <v>208</v>
      </c>
      <c r="H330" s="280"/>
      <c r="I330" s="44" t="s">
        <v>6</v>
      </c>
      <c r="J330" s="45">
        <v>1</v>
      </c>
      <c r="K330" s="46">
        <v>20.79</v>
      </c>
      <c r="L330" s="64">
        <v>20.79</v>
      </c>
    </row>
    <row r="331" spans="3:12" ht="28.5" customHeight="1">
      <c r="C331" s="65" t="s">
        <v>209</v>
      </c>
      <c r="D331" s="48" t="s">
        <v>434</v>
      </c>
      <c r="E331" s="47" t="s">
        <v>4</v>
      </c>
      <c r="F331" s="47" t="s">
        <v>418</v>
      </c>
      <c r="G331" s="272" t="s">
        <v>208</v>
      </c>
      <c r="H331" s="272"/>
      <c r="I331" s="49" t="s">
        <v>212</v>
      </c>
      <c r="J331" s="50">
        <v>0.3</v>
      </c>
      <c r="K331" s="51">
        <v>12.31</v>
      </c>
      <c r="L331" s="66">
        <v>3.69</v>
      </c>
    </row>
    <row r="332" spans="3:12" ht="28.5" customHeight="1">
      <c r="C332" s="65" t="s">
        <v>209</v>
      </c>
      <c r="D332" s="48" t="s">
        <v>210</v>
      </c>
      <c r="E332" s="47" t="s">
        <v>4</v>
      </c>
      <c r="F332" s="47" t="s">
        <v>211</v>
      </c>
      <c r="G332" s="272" t="s">
        <v>208</v>
      </c>
      <c r="H332" s="272"/>
      <c r="I332" s="49" t="s">
        <v>212</v>
      </c>
      <c r="J332" s="50">
        <v>0.3</v>
      </c>
      <c r="K332" s="51">
        <v>17.07</v>
      </c>
      <c r="L332" s="66">
        <v>5.12</v>
      </c>
    </row>
    <row r="333" spans="3:12" ht="28.5" customHeight="1">
      <c r="C333" s="67" t="s">
        <v>215</v>
      </c>
      <c r="D333" s="53" t="s">
        <v>435</v>
      </c>
      <c r="E333" s="52" t="s">
        <v>4</v>
      </c>
      <c r="F333" s="52" t="s">
        <v>436</v>
      </c>
      <c r="G333" s="273" t="s">
        <v>218</v>
      </c>
      <c r="H333" s="273"/>
      <c r="I333" s="54" t="s">
        <v>6</v>
      </c>
      <c r="J333" s="55">
        <v>1.05</v>
      </c>
      <c r="K333" s="56">
        <v>8.5</v>
      </c>
      <c r="L333" s="68">
        <v>8.92</v>
      </c>
    </row>
    <row r="334" spans="3:12" ht="28.5" customHeight="1">
      <c r="C334" s="67" t="s">
        <v>215</v>
      </c>
      <c r="D334" s="53" t="s">
        <v>437</v>
      </c>
      <c r="E334" s="52" t="s">
        <v>4</v>
      </c>
      <c r="F334" s="52" t="s">
        <v>438</v>
      </c>
      <c r="G334" s="273" t="s">
        <v>218</v>
      </c>
      <c r="H334" s="273"/>
      <c r="I334" s="54" t="s">
        <v>35</v>
      </c>
      <c r="J334" s="55">
        <v>0.05</v>
      </c>
      <c r="K334" s="56">
        <v>61.25</v>
      </c>
      <c r="L334" s="68">
        <v>3.06</v>
      </c>
    </row>
    <row r="335" spans="3:12" ht="28.5" customHeight="1">
      <c r="C335" s="69"/>
      <c r="D335" s="70"/>
      <c r="E335" s="70"/>
      <c r="F335" s="70"/>
      <c r="G335" s="70" t="s">
        <v>225</v>
      </c>
      <c r="H335" s="71">
        <v>3.22</v>
      </c>
      <c r="I335" s="70" t="s">
        <v>226</v>
      </c>
      <c r="J335" s="71">
        <v>0</v>
      </c>
      <c r="K335" s="70" t="s">
        <v>227</v>
      </c>
      <c r="L335" s="72">
        <v>3.22</v>
      </c>
    </row>
    <row r="336" spans="3:12" ht="28.5" customHeight="1">
      <c r="C336" s="69"/>
      <c r="D336" s="70"/>
      <c r="E336" s="70"/>
      <c r="F336" s="70"/>
      <c r="G336" s="70" t="s">
        <v>228</v>
      </c>
      <c r="H336" s="71">
        <v>3.95</v>
      </c>
      <c r="I336" s="70"/>
      <c r="J336" s="274" t="s">
        <v>229</v>
      </c>
      <c r="K336" s="274"/>
      <c r="L336" s="72">
        <v>24.74</v>
      </c>
    </row>
    <row r="337" spans="3:12" ht="28.5" customHeight="1" thickBot="1">
      <c r="C337" s="73"/>
      <c r="D337" s="74"/>
      <c r="E337" s="74"/>
      <c r="F337" s="74"/>
      <c r="G337" s="74"/>
      <c r="H337" s="74"/>
      <c r="I337" s="74" t="s">
        <v>230</v>
      </c>
      <c r="J337" s="75">
        <v>44.71</v>
      </c>
      <c r="K337" s="74" t="s">
        <v>231</v>
      </c>
      <c r="L337" s="76">
        <v>1106.1199999999999</v>
      </c>
    </row>
    <row r="338" spans="3:12" ht="28.5" customHeight="1" thickTop="1">
      <c r="C338" s="77"/>
      <c r="D338" s="57"/>
      <c r="E338" s="57"/>
      <c r="F338" s="57"/>
      <c r="G338" s="57"/>
      <c r="H338" s="57"/>
      <c r="I338" s="57"/>
      <c r="J338" s="57"/>
      <c r="K338" s="57"/>
      <c r="L338" s="78"/>
    </row>
    <row r="339" spans="3:12" ht="28.5" customHeight="1">
      <c r="C339" s="59" t="s">
        <v>115</v>
      </c>
      <c r="D339" s="37"/>
      <c r="E339" s="37"/>
      <c r="F339" s="37" t="s">
        <v>116</v>
      </c>
      <c r="G339" s="37"/>
      <c r="H339" s="278"/>
      <c r="I339" s="278"/>
      <c r="J339" s="38"/>
      <c r="K339" s="37"/>
      <c r="L339" s="60">
        <v>75.03</v>
      </c>
    </row>
    <row r="340" spans="3:12" ht="28.5" customHeight="1">
      <c r="C340" s="61" t="s">
        <v>117</v>
      </c>
      <c r="D340" s="40" t="s">
        <v>199</v>
      </c>
      <c r="E340" s="39" t="s">
        <v>200</v>
      </c>
      <c r="F340" s="39" t="s">
        <v>201</v>
      </c>
      <c r="G340" s="279" t="s">
        <v>202</v>
      </c>
      <c r="H340" s="279"/>
      <c r="I340" s="41" t="s">
        <v>203</v>
      </c>
      <c r="J340" s="40" t="s">
        <v>204</v>
      </c>
      <c r="K340" s="40" t="s">
        <v>205</v>
      </c>
      <c r="L340" s="62" t="s">
        <v>206</v>
      </c>
    </row>
    <row r="341" spans="3:12" ht="28.5" customHeight="1">
      <c r="C341" s="63" t="s">
        <v>207</v>
      </c>
      <c r="D341" s="43" t="s">
        <v>118</v>
      </c>
      <c r="E341" s="42" t="s">
        <v>58</v>
      </c>
      <c r="F341" s="42" t="s">
        <v>119</v>
      </c>
      <c r="G341" s="280" t="s">
        <v>406</v>
      </c>
      <c r="H341" s="280"/>
      <c r="I341" s="44" t="s">
        <v>55</v>
      </c>
      <c r="J341" s="45">
        <v>1</v>
      </c>
      <c r="K341" s="46">
        <v>1.56</v>
      </c>
      <c r="L341" s="64">
        <v>1.56</v>
      </c>
    </row>
    <row r="342" spans="3:12" ht="28.5" customHeight="1">
      <c r="C342" s="65" t="s">
        <v>209</v>
      </c>
      <c r="D342" s="48" t="s">
        <v>407</v>
      </c>
      <c r="E342" s="47" t="s">
        <v>58</v>
      </c>
      <c r="F342" s="47" t="s">
        <v>408</v>
      </c>
      <c r="G342" s="272" t="s">
        <v>293</v>
      </c>
      <c r="H342" s="272"/>
      <c r="I342" s="49" t="s">
        <v>212</v>
      </c>
      <c r="J342" s="50">
        <v>3.6999999999999998E-2</v>
      </c>
      <c r="K342" s="51">
        <v>24.74</v>
      </c>
      <c r="L342" s="66">
        <v>0.91</v>
      </c>
    </row>
    <row r="343" spans="3:12" ht="28.5" customHeight="1">
      <c r="C343" s="65" t="s">
        <v>209</v>
      </c>
      <c r="D343" s="48" t="s">
        <v>347</v>
      </c>
      <c r="E343" s="47" t="s">
        <v>58</v>
      </c>
      <c r="F343" s="47" t="s">
        <v>211</v>
      </c>
      <c r="G343" s="272" t="s">
        <v>293</v>
      </c>
      <c r="H343" s="272"/>
      <c r="I343" s="49" t="s">
        <v>212</v>
      </c>
      <c r="J343" s="50">
        <v>1.6E-2</v>
      </c>
      <c r="K343" s="51">
        <v>18.8</v>
      </c>
      <c r="L343" s="66">
        <v>0.3</v>
      </c>
    </row>
    <row r="344" spans="3:12" ht="28.5" customHeight="1">
      <c r="C344" s="67" t="s">
        <v>215</v>
      </c>
      <c r="D344" s="53" t="s">
        <v>439</v>
      </c>
      <c r="E344" s="52" t="s">
        <v>58</v>
      </c>
      <c r="F344" s="52" t="s">
        <v>440</v>
      </c>
      <c r="G344" s="273" t="s">
        <v>218</v>
      </c>
      <c r="H344" s="273"/>
      <c r="I344" s="54" t="s">
        <v>224</v>
      </c>
      <c r="J344" s="55">
        <v>0.106</v>
      </c>
      <c r="K344" s="56">
        <v>3.34</v>
      </c>
      <c r="L344" s="68">
        <v>0.35</v>
      </c>
    </row>
    <row r="345" spans="3:12" ht="28.5" customHeight="1">
      <c r="C345" s="69"/>
      <c r="D345" s="70"/>
      <c r="E345" s="70"/>
      <c r="F345" s="70"/>
      <c r="G345" s="70" t="s">
        <v>225</v>
      </c>
      <c r="H345" s="71">
        <v>0.82</v>
      </c>
      <c r="I345" s="70" t="s">
        <v>226</v>
      </c>
      <c r="J345" s="71">
        <v>0</v>
      </c>
      <c r="K345" s="70" t="s">
        <v>227</v>
      </c>
      <c r="L345" s="72">
        <v>0.82</v>
      </c>
    </row>
    <row r="346" spans="3:12" ht="28.5" customHeight="1">
      <c r="C346" s="69"/>
      <c r="D346" s="70"/>
      <c r="E346" s="70"/>
      <c r="F346" s="70"/>
      <c r="G346" s="70" t="s">
        <v>228</v>
      </c>
      <c r="H346" s="71">
        <v>0.28999999999999998</v>
      </c>
      <c r="I346" s="70"/>
      <c r="J346" s="274" t="s">
        <v>229</v>
      </c>
      <c r="K346" s="274"/>
      <c r="L346" s="72">
        <v>1.85</v>
      </c>
    </row>
    <row r="347" spans="3:12" ht="28.5" customHeight="1" thickBot="1">
      <c r="C347" s="73"/>
      <c r="D347" s="74"/>
      <c r="E347" s="74"/>
      <c r="F347" s="74"/>
      <c r="G347" s="74"/>
      <c r="H347" s="74"/>
      <c r="I347" s="74" t="s">
        <v>230</v>
      </c>
      <c r="J347" s="75">
        <v>40.56</v>
      </c>
      <c r="K347" s="74" t="s">
        <v>231</v>
      </c>
      <c r="L347" s="76">
        <v>75.03</v>
      </c>
    </row>
    <row r="348" spans="3:12" ht="28.5" customHeight="1" thickTop="1">
      <c r="C348" s="77"/>
      <c r="D348" s="57"/>
      <c r="E348" s="57"/>
      <c r="F348" s="57"/>
      <c r="G348" s="57"/>
      <c r="H348" s="57"/>
      <c r="I348" s="57"/>
      <c r="J348" s="57"/>
      <c r="K348" s="57"/>
      <c r="L348" s="78"/>
    </row>
    <row r="349" spans="3:12" ht="28.5" customHeight="1">
      <c r="C349" s="59" t="s">
        <v>120</v>
      </c>
      <c r="D349" s="37"/>
      <c r="E349" s="37"/>
      <c r="F349" s="37" t="s">
        <v>121</v>
      </c>
      <c r="G349" s="37"/>
      <c r="H349" s="278"/>
      <c r="I349" s="278"/>
      <c r="J349" s="38"/>
      <c r="K349" s="37"/>
      <c r="L349" s="60">
        <v>25191.71</v>
      </c>
    </row>
    <row r="350" spans="3:12" ht="28.5" customHeight="1">
      <c r="C350" s="59" t="s">
        <v>122</v>
      </c>
      <c r="D350" s="37"/>
      <c r="E350" s="37"/>
      <c r="F350" s="37" t="s">
        <v>123</v>
      </c>
      <c r="G350" s="37"/>
      <c r="H350" s="278"/>
      <c r="I350" s="278"/>
      <c r="J350" s="38"/>
      <c r="K350" s="37"/>
      <c r="L350" s="60">
        <v>4719.34</v>
      </c>
    </row>
    <row r="351" spans="3:12" ht="28.5" customHeight="1">
      <c r="C351" s="61" t="s">
        <v>124</v>
      </c>
      <c r="D351" s="40" t="s">
        <v>199</v>
      </c>
      <c r="E351" s="39" t="s">
        <v>200</v>
      </c>
      <c r="F351" s="39" t="s">
        <v>201</v>
      </c>
      <c r="G351" s="279" t="s">
        <v>202</v>
      </c>
      <c r="H351" s="279"/>
      <c r="I351" s="41" t="s">
        <v>203</v>
      </c>
      <c r="J351" s="40" t="s">
        <v>204</v>
      </c>
      <c r="K351" s="40" t="s">
        <v>205</v>
      </c>
      <c r="L351" s="62" t="s">
        <v>206</v>
      </c>
    </row>
    <row r="352" spans="3:12" ht="28.5" customHeight="1">
      <c r="C352" s="63" t="s">
        <v>207</v>
      </c>
      <c r="D352" s="43" t="s">
        <v>125</v>
      </c>
      <c r="E352" s="42" t="s">
        <v>4</v>
      </c>
      <c r="F352" s="42" t="s">
        <v>126</v>
      </c>
      <c r="G352" s="280" t="s">
        <v>208</v>
      </c>
      <c r="H352" s="280"/>
      <c r="I352" s="44" t="s">
        <v>35</v>
      </c>
      <c r="J352" s="45">
        <v>1</v>
      </c>
      <c r="K352" s="46">
        <v>3230.49</v>
      </c>
      <c r="L352" s="64">
        <v>3230.49</v>
      </c>
    </row>
    <row r="353" spans="3:12" ht="28.5" customHeight="1">
      <c r="C353" s="65" t="s">
        <v>209</v>
      </c>
      <c r="D353" s="48" t="s">
        <v>312</v>
      </c>
      <c r="E353" s="47" t="s">
        <v>4</v>
      </c>
      <c r="F353" s="47" t="s">
        <v>313</v>
      </c>
      <c r="G353" s="272" t="s">
        <v>208</v>
      </c>
      <c r="H353" s="272"/>
      <c r="I353" s="49" t="s">
        <v>6</v>
      </c>
      <c r="J353" s="50">
        <v>12</v>
      </c>
      <c r="K353" s="51">
        <v>5.12</v>
      </c>
      <c r="L353" s="66">
        <v>61.44</v>
      </c>
    </row>
    <row r="354" spans="3:12" ht="28.5" customHeight="1">
      <c r="C354" s="65" t="s">
        <v>209</v>
      </c>
      <c r="D354" s="48" t="s">
        <v>314</v>
      </c>
      <c r="E354" s="47" t="s">
        <v>4</v>
      </c>
      <c r="F354" s="47" t="s">
        <v>315</v>
      </c>
      <c r="G354" s="272" t="s">
        <v>208</v>
      </c>
      <c r="H354" s="272"/>
      <c r="I354" s="49" t="s">
        <v>6</v>
      </c>
      <c r="J354" s="50">
        <v>12</v>
      </c>
      <c r="K354" s="51">
        <v>98.74</v>
      </c>
      <c r="L354" s="66">
        <v>1184.8800000000001</v>
      </c>
    </row>
    <row r="355" spans="3:12" ht="28.5" customHeight="1">
      <c r="C355" s="65" t="s">
        <v>209</v>
      </c>
      <c r="D355" s="48" t="s">
        <v>310</v>
      </c>
      <c r="E355" s="47" t="s">
        <v>4</v>
      </c>
      <c r="F355" s="47" t="s">
        <v>311</v>
      </c>
      <c r="G355" s="272" t="s">
        <v>208</v>
      </c>
      <c r="H355" s="272"/>
      <c r="I355" s="49" t="s">
        <v>224</v>
      </c>
      <c r="J355" s="50">
        <v>80</v>
      </c>
      <c r="K355" s="51">
        <v>14.96</v>
      </c>
      <c r="L355" s="66">
        <v>1196.8</v>
      </c>
    </row>
    <row r="356" spans="3:12" ht="28.5" customHeight="1">
      <c r="C356" s="65" t="s">
        <v>209</v>
      </c>
      <c r="D356" s="48" t="s">
        <v>441</v>
      </c>
      <c r="E356" s="47" t="s">
        <v>4</v>
      </c>
      <c r="F356" s="47" t="s">
        <v>442</v>
      </c>
      <c r="G356" s="272" t="s">
        <v>208</v>
      </c>
      <c r="H356" s="272"/>
      <c r="I356" s="49" t="s">
        <v>35</v>
      </c>
      <c r="J356" s="50">
        <v>1</v>
      </c>
      <c r="K356" s="51">
        <v>787.37</v>
      </c>
      <c r="L356" s="66">
        <v>787.37</v>
      </c>
    </row>
    <row r="357" spans="3:12" ht="28.5" customHeight="1">
      <c r="C357" s="69"/>
      <c r="D357" s="70"/>
      <c r="E357" s="70"/>
      <c r="F357" s="70"/>
      <c r="G357" s="70" t="s">
        <v>225</v>
      </c>
      <c r="H357" s="71">
        <v>731.2</v>
      </c>
      <c r="I357" s="70" t="s">
        <v>226</v>
      </c>
      <c r="J357" s="71">
        <v>0</v>
      </c>
      <c r="K357" s="70" t="s">
        <v>227</v>
      </c>
      <c r="L357" s="72">
        <v>731.2</v>
      </c>
    </row>
    <row r="358" spans="3:12" ht="28.5" customHeight="1">
      <c r="C358" s="69"/>
      <c r="D358" s="70"/>
      <c r="E358" s="70"/>
      <c r="F358" s="70"/>
      <c r="G358" s="70" t="s">
        <v>228</v>
      </c>
      <c r="H358" s="71">
        <v>613.79</v>
      </c>
      <c r="I358" s="70"/>
      <c r="J358" s="274" t="s">
        <v>229</v>
      </c>
      <c r="K358" s="274"/>
      <c r="L358" s="72">
        <v>3844.28</v>
      </c>
    </row>
    <row r="359" spans="3:12" ht="28.5" customHeight="1" thickBot="1">
      <c r="C359" s="73"/>
      <c r="D359" s="74"/>
      <c r="E359" s="74"/>
      <c r="F359" s="74"/>
      <c r="G359" s="74"/>
      <c r="H359" s="74"/>
      <c r="I359" s="74" t="s">
        <v>230</v>
      </c>
      <c r="J359" s="75">
        <v>0.28000000000000003</v>
      </c>
      <c r="K359" s="74" t="s">
        <v>231</v>
      </c>
      <c r="L359" s="76">
        <v>1076.3900000000001</v>
      </c>
    </row>
    <row r="360" spans="3:12" ht="28.5" customHeight="1" thickTop="1">
      <c r="C360" s="77"/>
      <c r="D360" s="57"/>
      <c r="E360" s="57"/>
      <c r="F360" s="57"/>
      <c r="G360" s="57"/>
      <c r="H360" s="57"/>
      <c r="I360" s="57"/>
      <c r="J360" s="57"/>
      <c r="K360" s="57"/>
      <c r="L360" s="78"/>
    </row>
    <row r="361" spans="3:12" ht="28.5" customHeight="1">
      <c r="C361" s="61" t="s">
        <v>127</v>
      </c>
      <c r="D361" s="40" t="s">
        <v>199</v>
      </c>
      <c r="E361" s="39" t="s">
        <v>200</v>
      </c>
      <c r="F361" s="39" t="s">
        <v>201</v>
      </c>
      <c r="G361" s="279" t="s">
        <v>202</v>
      </c>
      <c r="H361" s="279"/>
      <c r="I361" s="41" t="s">
        <v>203</v>
      </c>
      <c r="J361" s="40" t="s">
        <v>204</v>
      </c>
      <c r="K361" s="40" t="s">
        <v>205</v>
      </c>
      <c r="L361" s="62" t="s">
        <v>206</v>
      </c>
    </row>
    <row r="362" spans="3:12" ht="28.5" customHeight="1">
      <c r="C362" s="63" t="s">
        <v>207</v>
      </c>
      <c r="D362" s="43" t="s">
        <v>128</v>
      </c>
      <c r="E362" s="42" t="s">
        <v>129</v>
      </c>
      <c r="F362" s="42" t="s">
        <v>130</v>
      </c>
      <c r="G362" s="280" t="s">
        <v>443</v>
      </c>
      <c r="H362" s="280"/>
      <c r="I362" s="44" t="s">
        <v>6</v>
      </c>
      <c r="J362" s="45">
        <v>1</v>
      </c>
      <c r="K362" s="46">
        <v>177.11</v>
      </c>
      <c r="L362" s="64">
        <v>177.11</v>
      </c>
    </row>
    <row r="363" spans="3:12" ht="28.5" customHeight="1">
      <c r="C363" s="65" t="s">
        <v>209</v>
      </c>
      <c r="D363" s="48" t="s">
        <v>346</v>
      </c>
      <c r="E363" s="47" t="s">
        <v>58</v>
      </c>
      <c r="F363" s="47" t="s">
        <v>301</v>
      </c>
      <c r="G363" s="272" t="s">
        <v>293</v>
      </c>
      <c r="H363" s="272"/>
      <c r="I363" s="49" t="s">
        <v>212</v>
      </c>
      <c r="J363" s="50">
        <v>1.1419999999999999</v>
      </c>
      <c r="K363" s="51">
        <v>23.68</v>
      </c>
      <c r="L363" s="66">
        <v>27.04</v>
      </c>
    </row>
    <row r="364" spans="3:12" ht="28.5" customHeight="1">
      <c r="C364" s="65" t="s">
        <v>209</v>
      </c>
      <c r="D364" s="48" t="s">
        <v>347</v>
      </c>
      <c r="E364" s="47" t="s">
        <v>58</v>
      </c>
      <c r="F364" s="47" t="s">
        <v>211</v>
      </c>
      <c r="G364" s="272" t="s">
        <v>293</v>
      </c>
      <c r="H364" s="272"/>
      <c r="I364" s="49" t="s">
        <v>212</v>
      </c>
      <c r="J364" s="50">
        <v>3.6890000000000001</v>
      </c>
      <c r="K364" s="51">
        <v>18.8</v>
      </c>
      <c r="L364" s="66">
        <v>69.349999999999994</v>
      </c>
    </row>
    <row r="365" spans="3:12" ht="28.5" customHeight="1">
      <c r="C365" s="67" t="s">
        <v>215</v>
      </c>
      <c r="D365" s="53" t="s">
        <v>444</v>
      </c>
      <c r="E365" s="52" t="s">
        <v>129</v>
      </c>
      <c r="F365" s="52" t="s">
        <v>445</v>
      </c>
      <c r="G365" s="273" t="s">
        <v>218</v>
      </c>
      <c r="H365" s="273"/>
      <c r="I365" s="54" t="s">
        <v>35</v>
      </c>
      <c r="J365" s="55">
        <v>0.122</v>
      </c>
      <c r="K365" s="56">
        <v>83.57</v>
      </c>
      <c r="L365" s="68">
        <v>10.19</v>
      </c>
    </row>
    <row r="366" spans="3:12" ht="28.5" customHeight="1">
      <c r="C366" s="67" t="s">
        <v>215</v>
      </c>
      <c r="D366" s="53" t="s">
        <v>446</v>
      </c>
      <c r="E366" s="52" t="s">
        <v>129</v>
      </c>
      <c r="F366" s="52" t="s">
        <v>447</v>
      </c>
      <c r="G366" s="273" t="s">
        <v>218</v>
      </c>
      <c r="H366" s="273"/>
      <c r="I366" s="54" t="s">
        <v>224</v>
      </c>
      <c r="J366" s="55">
        <v>45.569000000000003</v>
      </c>
      <c r="K366" s="56">
        <v>1.05</v>
      </c>
      <c r="L366" s="68">
        <v>47.84</v>
      </c>
    </row>
    <row r="367" spans="3:12" ht="28.5" customHeight="1">
      <c r="C367" s="67" t="s">
        <v>215</v>
      </c>
      <c r="D367" s="53" t="s">
        <v>448</v>
      </c>
      <c r="E367" s="52" t="s">
        <v>129</v>
      </c>
      <c r="F367" s="52" t="s">
        <v>449</v>
      </c>
      <c r="G367" s="273" t="s">
        <v>218</v>
      </c>
      <c r="H367" s="273"/>
      <c r="I367" s="54" t="s">
        <v>35</v>
      </c>
      <c r="J367" s="55">
        <v>0.192</v>
      </c>
      <c r="K367" s="56">
        <v>118.18</v>
      </c>
      <c r="L367" s="68">
        <v>22.69</v>
      </c>
    </row>
    <row r="368" spans="3:12" ht="28.5" customHeight="1">
      <c r="C368" s="69"/>
      <c r="D368" s="70"/>
      <c r="E368" s="70"/>
      <c r="F368" s="70"/>
      <c r="G368" s="70" t="s">
        <v>225</v>
      </c>
      <c r="H368" s="71">
        <v>65.709999999999994</v>
      </c>
      <c r="I368" s="70" t="s">
        <v>226</v>
      </c>
      <c r="J368" s="71">
        <v>0</v>
      </c>
      <c r="K368" s="70" t="s">
        <v>227</v>
      </c>
      <c r="L368" s="72">
        <v>65.709999999999994</v>
      </c>
    </row>
    <row r="369" spans="3:12" ht="28.5" customHeight="1">
      <c r="C369" s="69"/>
      <c r="D369" s="70"/>
      <c r="E369" s="70"/>
      <c r="F369" s="70"/>
      <c r="G369" s="70" t="s">
        <v>228</v>
      </c>
      <c r="H369" s="71">
        <v>33.65</v>
      </c>
      <c r="I369" s="70"/>
      <c r="J369" s="274" t="s">
        <v>229</v>
      </c>
      <c r="K369" s="274"/>
      <c r="L369" s="72">
        <v>210.76</v>
      </c>
    </row>
    <row r="370" spans="3:12" ht="28.5" customHeight="1" thickBot="1">
      <c r="C370" s="73"/>
      <c r="D370" s="74"/>
      <c r="E370" s="74"/>
      <c r="F370" s="74"/>
      <c r="G370" s="74"/>
      <c r="H370" s="74"/>
      <c r="I370" s="74" t="s">
        <v>230</v>
      </c>
      <c r="J370" s="75">
        <v>1.74</v>
      </c>
      <c r="K370" s="74" t="s">
        <v>231</v>
      </c>
      <c r="L370" s="76">
        <v>366.72</v>
      </c>
    </row>
    <row r="371" spans="3:12" ht="28.5" customHeight="1" thickTop="1">
      <c r="C371" s="77"/>
      <c r="D371" s="57"/>
      <c r="E371" s="57"/>
      <c r="F371" s="57"/>
      <c r="G371" s="57"/>
      <c r="H371" s="57"/>
      <c r="I371" s="57"/>
      <c r="J371" s="57"/>
      <c r="K371" s="57"/>
      <c r="L371" s="78"/>
    </row>
    <row r="372" spans="3:12" ht="28.5" customHeight="1">
      <c r="C372" s="61" t="s">
        <v>131</v>
      </c>
      <c r="D372" s="40" t="s">
        <v>199</v>
      </c>
      <c r="E372" s="39" t="s">
        <v>200</v>
      </c>
      <c r="F372" s="39" t="s">
        <v>201</v>
      </c>
      <c r="G372" s="279" t="s">
        <v>202</v>
      </c>
      <c r="H372" s="279"/>
      <c r="I372" s="41" t="s">
        <v>203</v>
      </c>
      <c r="J372" s="40" t="s">
        <v>204</v>
      </c>
      <c r="K372" s="40" t="s">
        <v>205</v>
      </c>
      <c r="L372" s="62" t="s">
        <v>206</v>
      </c>
    </row>
    <row r="373" spans="3:12" ht="28.5" customHeight="1">
      <c r="C373" s="63" t="s">
        <v>207</v>
      </c>
      <c r="D373" s="43" t="s">
        <v>132</v>
      </c>
      <c r="E373" s="42" t="s">
        <v>4</v>
      </c>
      <c r="F373" s="42" t="s">
        <v>133</v>
      </c>
      <c r="G373" s="280" t="s">
        <v>208</v>
      </c>
      <c r="H373" s="280"/>
      <c r="I373" s="44" t="s">
        <v>60</v>
      </c>
      <c r="J373" s="45">
        <v>1</v>
      </c>
      <c r="K373" s="46">
        <v>47.61</v>
      </c>
      <c r="L373" s="64">
        <v>47.61</v>
      </c>
    </row>
    <row r="374" spans="3:12" ht="28.5" customHeight="1">
      <c r="C374" s="65" t="s">
        <v>209</v>
      </c>
      <c r="D374" s="48" t="s">
        <v>326</v>
      </c>
      <c r="E374" s="47" t="s">
        <v>4</v>
      </c>
      <c r="F374" s="47" t="s">
        <v>327</v>
      </c>
      <c r="G374" s="272" t="s">
        <v>208</v>
      </c>
      <c r="H374" s="272"/>
      <c r="I374" s="49" t="s">
        <v>212</v>
      </c>
      <c r="J374" s="50">
        <v>0.2</v>
      </c>
      <c r="K374" s="51">
        <v>21.5</v>
      </c>
      <c r="L374" s="66">
        <v>4.3</v>
      </c>
    </row>
    <row r="375" spans="3:12" ht="28.5" customHeight="1">
      <c r="C375" s="65" t="s">
        <v>209</v>
      </c>
      <c r="D375" s="48" t="s">
        <v>324</v>
      </c>
      <c r="E375" s="47" t="s">
        <v>4</v>
      </c>
      <c r="F375" s="47" t="s">
        <v>325</v>
      </c>
      <c r="G375" s="272" t="s">
        <v>208</v>
      </c>
      <c r="H375" s="272"/>
      <c r="I375" s="49" t="s">
        <v>212</v>
      </c>
      <c r="J375" s="50">
        <v>0.1</v>
      </c>
      <c r="K375" s="51">
        <v>17.34</v>
      </c>
      <c r="L375" s="66">
        <v>1.73</v>
      </c>
    </row>
    <row r="376" spans="3:12" ht="28.5" customHeight="1">
      <c r="C376" s="67" t="s">
        <v>215</v>
      </c>
      <c r="D376" s="53" t="s">
        <v>450</v>
      </c>
      <c r="E376" s="52" t="s">
        <v>4</v>
      </c>
      <c r="F376" s="52" t="s">
        <v>133</v>
      </c>
      <c r="G376" s="273" t="s">
        <v>218</v>
      </c>
      <c r="H376" s="273"/>
      <c r="I376" s="54" t="s">
        <v>60</v>
      </c>
      <c r="J376" s="55">
        <v>1</v>
      </c>
      <c r="K376" s="56">
        <v>41.58</v>
      </c>
      <c r="L376" s="68">
        <v>41.58</v>
      </c>
    </row>
    <row r="377" spans="3:12" ht="28.5" customHeight="1">
      <c r="C377" s="69"/>
      <c r="D377" s="70"/>
      <c r="E377" s="70"/>
      <c r="F377" s="70"/>
      <c r="G377" s="70" t="s">
        <v>225</v>
      </c>
      <c r="H377" s="71">
        <v>4.08</v>
      </c>
      <c r="I377" s="70" t="s">
        <v>226</v>
      </c>
      <c r="J377" s="71">
        <v>0</v>
      </c>
      <c r="K377" s="70" t="s">
        <v>227</v>
      </c>
      <c r="L377" s="72">
        <v>4.08</v>
      </c>
    </row>
    <row r="378" spans="3:12" ht="28.5" customHeight="1">
      <c r="C378" s="69"/>
      <c r="D378" s="70"/>
      <c r="E378" s="70"/>
      <c r="F378" s="70"/>
      <c r="G378" s="70" t="s">
        <v>228</v>
      </c>
      <c r="H378" s="71">
        <v>9.0399999999999991</v>
      </c>
      <c r="I378" s="70"/>
      <c r="J378" s="274" t="s">
        <v>229</v>
      </c>
      <c r="K378" s="274"/>
      <c r="L378" s="72">
        <v>56.65</v>
      </c>
    </row>
    <row r="379" spans="3:12" ht="28.5" customHeight="1" thickBot="1">
      <c r="C379" s="73"/>
      <c r="D379" s="74"/>
      <c r="E379" s="74"/>
      <c r="F379" s="74"/>
      <c r="G379" s="74"/>
      <c r="H379" s="74"/>
      <c r="I379" s="74" t="s">
        <v>230</v>
      </c>
      <c r="J379" s="75">
        <v>1</v>
      </c>
      <c r="K379" s="74" t="s">
        <v>231</v>
      </c>
      <c r="L379" s="76">
        <v>56.65</v>
      </c>
    </row>
    <row r="380" spans="3:12" ht="28.5" customHeight="1" thickTop="1">
      <c r="C380" s="77"/>
      <c r="D380" s="57"/>
      <c r="E380" s="57"/>
      <c r="F380" s="57"/>
      <c r="G380" s="57"/>
      <c r="H380" s="57"/>
      <c r="I380" s="57"/>
      <c r="J380" s="57"/>
      <c r="K380" s="57"/>
      <c r="L380" s="78"/>
    </row>
    <row r="381" spans="3:12" ht="28.5" customHeight="1">
      <c r="C381" s="61" t="s">
        <v>137</v>
      </c>
      <c r="D381" s="40" t="s">
        <v>199</v>
      </c>
      <c r="E381" s="39" t="s">
        <v>200</v>
      </c>
      <c r="F381" s="39" t="s">
        <v>201</v>
      </c>
      <c r="G381" s="279" t="s">
        <v>202</v>
      </c>
      <c r="H381" s="279"/>
      <c r="I381" s="41" t="s">
        <v>203</v>
      </c>
      <c r="J381" s="40" t="s">
        <v>204</v>
      </c>
      <c r="K381" s="40" t="s">
        <v>205</v>
      </c>
      <c r="L381" s="62" t="s">
        <v>206</v>
      </c>
    </row>
    <row r="382" spans="3:12" ht="28.5" customHeight="1">
      <c r="C382" s="63" t="s">
        <v>207</v>
      </c>
      <c r="D382" s="43" t="s">
        <v>138</v>
      </c>
      <c r="E382" s="42" t="s">
        <v>129</v>
      </c>
      <c r="F382" s="42" t="s">
        <v>139</v>
      </c>
      <c r="G382" s="280" t="s">
        <v>451</v>
      </c>
      <c r="H382" s="280"/>
      <c r="I382" s="44" t="s">
        <v>60</v>
      </c>
      <c r="J382" s="45">
        <v>1</v>
      </c>
      <c r="K382" s="46">
        <v>331.62</v>
      </c>
      <c r="L382" s="64">
        <v>331.62</v>
      </c>
    </row>
    <row r="383" spans="3:12" ht="28.5" customHeight="1">
      <c r="C383" s="65" t="s">
        <v>209</v>
      </c>
      <c r="D383" s="48" t="s">
        <v>332</v>
      </c>
      <c r="E383" s="47" t="s">
        <v>58</v>
      </c>
      <c r="F383" s="47" t="s">
        <v>325</v>
      </c>
      <c r="G383" s="272" t="s">
        <v>293</v>
      </c>
      <c r="H383" s="272"/>
      <c r="I383" s="49" t="s">
        <v>212</v>
      </c>
      <c r="J383" s="50">
        <v>0.99</v>
      </c>
      <c r="K383" s="51">
        <v>19.55</v>
      </c>
      <c r="L383" s="66">
        <v>19.350000000000001</v>
      </c>
    </row>
    <row r="384" spans="3:12" ht="28.5" customHeight="1">
      <c r="C384" s="65" t="s">
        <v>209</v>
      </c>
      <c r="D384" s="48" t="s">
        <v>333</v>
      </c>
      <c r="E384" s="47" t="s">
        <v>58</v>
      </c>
      <c r="F384" s="47" t="s">
        <v>327</v>
      </c>
      <c r="G384" s="272" t="s">
        <v>293</v>
      </c>
      <c r="H384" s="272"/>
      <c r="I384" s="49" t="s">
        <v>212</v>
      </c>
      <c r="J384" s="50">
        <v>0.99</v>
      </c>
      <c r="K384" s="51">
        <v>23.92</v>
      </c>
      <c r="L384" s="66">
        <v>23.68</v>
      </c>
    </row>
    <row r="385" spans="3:12" ht="28.5" customHeight="1">
      <c r="C385" s="67" t="s">
        <v>215</v>
      </c>
      <c r="D385" s="53" t="s">
        <v>452</v>
      </c>
      <c r="E385" s="52" t="s">
        <v>129</v>
      </c>
      <c r="F385" s="52" t="s">
        <v>453</v>
      </c>
      <c r="G385" s="273" t="s">
        <v>218</v>
      </c>
      <c r="H385" s="273"/>
      <c r="I385" s="54" t="s">
        <v>55</v>
      </c>
      <c r="J385" s="55">
        <v>0.3</v>
      </c>
      <c r="K385" s="56">
        <v>0.93</v>
      </c>
      <c r="L385" s="68">
        <v>0.27</v>
      </c>
    </row>
    <row r="386" spans="3:12" ht="28.5" customHeight="1">
      <c r="C386" s="67" t="s">
        <v>215</v>
      </c>
      <c r="D386" s="53" t="s">
        <v>454</v>
      </c>
      <c r="E386" s="52" t="s">
        <v>129</v>
      </c>
      <c r="F386" s="52" t="s">
        <v>455</v>
      </c>
      <c r="G386" s="273" t="s">
        <v>218</v>
      </c>
      <c r="H386" s="273"/>
      <c r="I386" s="54" t="s">
        <v>55</v>
      </c>
      <c r="J386" s="55">
        <v>2</v>
      </c>
      <c r="K386" s="56">
        <v>109.92</v>
      </c>
      <c r="L386" s="68">
        <v>219.84</v>
      </c>
    </row>
    <row r="387" spans="3:12" ht="28.5" customHeight="1">
      <c r="C387" s="67" t="s">
        <v>215</v>
      </c>
      <c r="D387" s="53" t="s">
        <v>456</v>
      </c>
      <c r="E387" s="52" t="s">
        <v>129</v>
      </c>
      <c r="F387" s="52" t="s">
        <v>457</v>
      </c>
      <c r="G387" s="273" t="s">
        <v>218</v>
      </c>
      <c r="H387" s="273"/>
      <c r="I387" s="54" t="s">
        <v>60</v>
      </c>
      <c r="J387" s="55">
        <v>1</v>
      </c>
      <c r="K387" s="56">
        <v>59.9</v>
      </c>
      <c r="L387" s="68">
        <v>59.9</v>
      </c>
    </row>
    <row r="388" spans="3:12" ht="28.5" customHeight="1">
      <c r="C388" s="67" t="s">
        <v>215</v>
      </c>
      <c r="D388" s="53" t="s">
        <v>458</v>
      </c>
      <c r="E388" s="52" t="s">
        <v>129</v>
      </c>
      <c r="F388" s="52" t="s">
        <v>459</v>
      </c>
      <c r="G388" s="273" t="s">
        <v>218</v>
      </c>
      <c r="H388" s="273"/>
      <c r="I388" s="54" t="s">
        <v>60</v>
      </c>
      <c r="J388" s="55">
        <v>2</v>
      </c>
      <c r="K388" s="56">
        <v>4.29</v>
      </c>
      <c r="L388" s="68">
        <v>8.58</v>
      </c>
    </row>
    <row r="389" spans="3:12" ht="28.5" customHeight="1">
      <c r="C389" s="69"/>
      <c r="D389" s="70"/>
      <c r="E389" s="70"/>
      <c r="F389" s="70"/>
      <c r="G389" s="70" t="s">
        <v>225</v>
      </c>
      <c r="H389" s="71">
        <v>30.23</v>
      </c>
      <c r="I389" s="70" t="s">
        <v>226</v>
      </c>
      <c r="J389" s="71">
        <v>0</v>
      </c>
      <c r="K389" s="70" t="s">
        <v>227</v>
      </c>
      <c r="L389" s="72">
        <v>30.23</v>
      </c>
    </row>
    <row r="390" spans="3:12" ht="28.5" customHeight="1">
      <c r="C390" s="69"/>
      <c r="D390" s="70"/>
      <c r="E390" s="70"/>
      <c r="F390" s="70"/>
      <c r="G390" s="70" t="s">
        <v>228</v>
      </c>
      <c r="H390" s="71">
        <v>63</v>
      </c>
      <c r="I390" s="70"/>
      <c r="J390" s="274" t="s">
        <v>229</v>
      </c>
      <c r="K390" s="274"/>
      <c r="L390" s="72">
        <v>394.62</v>
      </c>
    </row>
    <row r="391" spans="3:12" ht="28.5" customHeight="1" thickBot="1">
      <c r="C391" s="73"/>
      <c r="D391" s="74"/>
      <c r="E391" s="74"/>
      <c r="F391" s="74"/>
      <c r="G391" s="74"/>
      <c r="H391" s="74"/>
      <c r="I391" s="74" t="s">
        <v>230</v>
      </c>
      <c r="J391" s="75">
        <v>4</v>
      </c>
      <c r="K391" s="74" t="s">
        <v>231</v>
      </c>
      <c r="L391" s="76">
        <v>1578.48</v>
      </c>
    </row>
    <row r="392" spans="3:12" ht="28.5" customHeight="1" thickTop="1">
      <c r="C392" s="77"/>
      <c r="D392" s="57"/>
      <c r="E392" s="57"/>
      <c r="F392" s="57"/>
      <c r="G392" s="57"/>
      <c r="H392" s="57"/>
      <c r="I392" s="57"/>
      <c r="J392" s="57"/>
      <c r="K392" s="57"/>
      <c r="L392" s="78"/>
    </row>
    <row r="393" spans="3:12" ht="28.5" customHeight="1">
      <c r="C393" s="61" t="s">
        <v>140</v>
      </c>
      <c r="D393" s="40" t="s">
        <v>199</v>
      </c>
      <c r="E393" s="39" t="s">
        <v>200</v>
      </c>
      <c r="F393" s="39" t="s">
        <v>201</v>
      </c>
      <c r="G393" s="279" t="s">
        <v>202</v>
      </c>
      <c r="H393" s="279"/>
      <c r="I393" s="41" t="s">
        <v>203</v>
      </c>
      <c r="J393" s="40" t="s">
        <v>204</v>
      </c>
      <c r="K393" s="40" t="s">
        <v>205</v>
      </c>
      <c r="L393" s="62" t="s">
        <v>206</v>
      </c>
    </row>
    <row r="394" spans="3:12" ht="28.5" customHeight="1">
      <c r="C394" s="63" t="s">
        <v>207</v>
      </c>
      <c r="D394" s="43" t="s">
        <v>460</v>
      </c>
      <c r="E394" s="42" t="s">
        <v>11</v>
      </c>
      <c r="F394" s="42" t="s">
        <v>141</v>
      </c>
      <c r="G394" s="280" t="s">
        <v>4</v>
      </c>
      <c r="H394" s="280"/>
      <c r="I394" s="44" t="s">
        <v>6</v>
      </c>
      <c r="J394" s="45">
        <v>1</v>
      </c>
      <c r="K394" s="46">
        <v>26.24</v>
      </c>
      <c r="L394" s="64">
        <v>26.24</v>
      </c>
    </row>
    <row r="395" spans="3:12" ht="28.5" customHeight="1">
      <c r="C395" s="65" t="s">
        <v>209</v>
      </c>
      <c r="D395" s="48" t="s">
        <v>210</v>
      </c>
      <c r="E395" s="47" t="s">
        <v>4</v>
      </c>
      <c r="F395" s="47" t="s">
        <v>211</v>
      </c>
      <c r="G395" s="272" t="s">
        <v>208</v>
      </c>
      <c r="H395" s="272"/>
      <c r="I395" s="49" t="s">
        <v>212</v>
      </c>
      <c r="J395" s="50">
        <v>1</v>
      </c>
      <c r="K395" s="51">
        <v>17.07</v>
      </c>
      <c r="L395" s="66">
        <v>17.07</v>
      </c>
    </row>
    <row r="396" spans="3:12" ht="28.5" customHeight="1">
      <c r="C396" s="67" t="s">
        <v>215</v>
      </c>
      <c r="D396" s="53" t="s">
        <v>370</v>
      </c>
      <c r="E396" s="52" t="s">
        <v>4</v>
      </c>
      <c r="F396" s="52" t="s">
        <v>371</v>
      </c>
      <c r="G396" s="273" t="s">
        <v>218</v>
      </c>
      <c r="H396" s="273"/>
      <c r="I396" s="54" t="s">
        <v>35</v>
      </c>
      <c r="J396" s="55">
        <v>0.115</v>
      </c>
      <c r="K396" s="56">
        <v>79.81</v>
      </c>
      <c r="L396" s="68">
        <v>9.17</v>
      </c>
    </row>
    <row r="397" spans="3:12" ht="28.5" customHeight="1">
      <c r="C397" s="69"/>
      <c r="D397" s="70"/>
      <c r="E397" s="70"/>
      <c r="F397" s="70"/>
      <c r="G397" s="70" t="s">
        <v>225</v>
      </c>
      <c r="H397" s="71">
        <v>10.75</v>
      </c>
      <c r="I397" s="70" t="s">
        <v>226</v>
      </c>
      <c r="J397" s="71">
        <v>0</v>
      </c>
      <c r="K397" s="70" t="s">
        <v>227</v>
      </c>
      <c r="L397" s="72">
        <v>10.75</v>
      </c>
    </row>
    <row r="398" spans="3:12" ht="28.5" customHeight="1">
      <c r="C398" s="69"/>
      <c r="D398" s="70"/>
      <c r="E398" s="70"/>
      <c r="F398" s="70"/>
      <c r="G398" s="70" t="s">
        <v>228</v>
      </c>
      <c r="H398" s="71">
        <v>4.9800000000000004</v>
      </c>
      <c r="I398" s="70"/>
      <c r="J398" s="274" t="s">
        <v>229</v>
      </c>
      <c r="K398" s="274"/>
      <c r="L398" s="72">
        <v>31.22</v>
      </c>
    </row>
    <row r="399" spans="3:12" ht="28.5" customHeight="1" thickBot="1">
      <c r="C399" s="73"/>
      <c r="D399" s="74"/>
      <c r="E399" s="74"/>
      <c r="F399" s="74"/>
      <c r="G399" s="74"/>
      <c r="H399" s="74"/>
      <c r="I399" s="74" t="s">
        <v>230</v>
      </c>
      <c r="J399" s="75">
        <v>2.76</v>
      </c>
      <c r="K399" s="74" t="s">
        <v>231</v>
      </c>
      <c r="L399" s="76">
        <v>86.16</v>
      </c>
    </row>
    <row r="400" spans="3:12" ht="28.5" customHeight="1" thickTop="1">
      <c r="C400" s="77"/>
      <c r="D400" s="57"/>
      <c r="E400" s="57"/>
      <c r="F400" s="57"/>
      <c r="G400" s="57"/>
      <c r="H400" s="57"/>
      <c r="I400" s="57"/>
      <c r="J400" s="57"/>
      <c r="K400" s="57"/>
      <c r="L400" s="78"/>
    </row>
    <row r="401" spans="3:12" ht="28.5" customHeight="1">
      <c r="C401" s="61" t="s">
        <v>142</v>
      </c>
      <c r="D401" s="40" t="s">
        <v>199</v>
      </c>
      <c r="E401" s="39" t="s">
        <v>200</v>
      </c>
      <c r="F401" s="39" t="s">
        <v>201</v>
      </c>
      <c r="G401" s="279" t="s">
        <v>202</v>
      </c>
      <c r="H401" s="279"/>
      <c r="I401" s="41" t="s">
        <v>203</v>
      </c>
      <c r="J401" s="40" t="s">
        <v>204</v>
      </c>
      <c r="K401" s="40" t="s">
        <v>205</v>
      </c>
      <c r="L401" s="62" t="s">
        <v>206</v>
      </c>
    </row>
    <row r="402" spans="3:12" ht="28.5" customHeight="1">
      <c r="C402" s="63" t="s">
        <v>207</v>
      </c>
      <c r="D402" s="43" t="s">
        <v>461</v>
      </c>
      <c r="E402" s="42" t="s">
        <v>11</v>
      </c>
      <c r="F402" s="42" t="s">
        <v>143</v>
      </c>
      <c r="G402" s="280" t="s">
        <v>462</v>
      </c>
      <c r="H402" s="280"/>
      <c r="I402" s="44" t="s">
        <v>55</v>
      </c>
      <c r="J402" s="45">
        <v>1</v>
      </c>
      <c r="K402" s="46">
        <v>42.67</v>
      </c>
      <c r="L402" s="64">
        <v>42.67</v>
      </c>
    </row>
    <row r="403" spans="3:12" ht="28.5" customHeight="1">
      <c r="C403" s="65" t="s">
        <v>209</v>
      </c>
      <c r="D403" s="48" t="s">
        <v>346</v>
      </c>
      <c r="E403" s="47" t="s">
        <v>58</v>
      </c>
      <c r="F403" s="47" t="s">
        <v>301</v>
      </c>
      <c r="G403" s="272" t="s">
        <v>293</v>
      </c>
      <c r="H403" s="272"/>
      <c r="I403" s="49" t="s">
        <v>212</v>
      </c>
      <c r="J403" s="50">
        <v>0.17899999999999999</v>
      </c>
      <c r="K403" s="51">
        <v>23.68</v>
      </c>
      <c r="L403" s="66">
        <v>4.2300000000000004</v>
      </c>
    </row>
    <row r="404" spans="3:12" ht="28.5" customHeight="1">
      <c r="C404" s="65" t="s">
        <v>209</v>
      </c>
      <c r="D404" s="48" t="s">
        <v>347</v>
      </c>
      <c r="E404" s="47" t="s">
        <v>58</v>
      </c>
      <c r="F404" s="47" t="s">
        <v>211</v>
      </c>
      <c r="G404" s="272" t="s">
        <v>293</v>
      </c>
      <c r="H404" s="272"/>
      <c r="I404" s="49" t="s">
        <v>212</v>
      </c>
      <c r="J404" s="50">
        <v>0.09</v>
      </c>
      <c r="K404" s="51">
        <v>18.8</v>
      </c>
      <c r="L404" s="66">
        <v>1.69</v>
      </c>
    </row>
    <row r="405" spans="3:12" ht="28.5" customHeight="1">
      <c r="C405" s="67" t="s">
        <v>215</v>
      </c>
      <c r="D405" s="53" t="s">
        <v>463</v>
      </c>
      <c r="E405" s="52" t="s">
        <v>58</v>
      </c>
      <c r="F405" s="52" t="s">
        <v>464</v>
      </c>
      <c r="G405" s="273" t="s">
        <v>218</v>
      </c>
      <c r="H405" s="273"/>
      <c r="I405" s="54" t="s">
        <v>55</v>
      </c>
      <c r="J405" s="55">
        <v>1.1499999999999999</v>
      </c>
      <c r="K405" s="56">
        <v>31.96</v>
      </c>
      <c r="L405" s="68">
        <v>36.75</v>
      </c>
    </row>
    <row r="406" spans="3:12" ht="28.5" customHeight="1">
      <c r="C406" s="69"/>
      <c r="D406" s="70"/>
      <c r="E406" s="70"/>
      <c r="F406" s="70"/>
      <c r="G406" s="70" t="s">
        <v>225</v>
      </c>
      <c r="H406" s="71">
        <v>4.2</v>
      </c>
      <c r="I406" s="70" t="s">
        <v>226</v>
      </c>
      <c r="J406" s="71">
        <v>0</v>
      </c>
      <c r="K406" s="70" t="s">
        <v>227</v>
      </c>
      <c r="L406" s="72">
        <v>4.2</v>
      </c>
    </row>
    <row r="407" spans="3:12" ht="28.5" customHeight="1">
      <c r="C407" s="69"/>
      <c r="D407" s="70"/>
      <c r="E407" s="70"/>
      <c r="F407" s="70"/>
      <c r="G407" s="70" t="s">
        <v>228</v>
      </c>
      <c r="H407" s="71">
        <v>8.1</v>
      </c>
      <c r="I407" s="70"/>
      <c r="J407" s="274" t="s">
        <v>229</v>
      </c>
      <c r="K407" s="274"/>
      <c r="L407" s="72">
        <v>50.77</v>
      </c>
    </row>
    <row r="408" spans="3:12" ht="28.5" customHeight="1" thickBot="1">
      <c r="C408" s="73"/>
      <c r="D408" s="74"/>
      <c r="E408" s="74"/>
      <c r="F408" s="74"/>
      <c r="G408" s="74"/>
      <c r="H408" s="74"/>
      <c r="I408" s="74" t="s">
        <v>230</v>
      </c>
      <c r="J408" s="75">
        <v>10</v>
      </c>
      <c r="K408" s="74" t="s">
        <v>231</v>
      </c>
      <c r="L408" s="76">
        <v>507.7</v>
      </c>
    </row>
    <row r="409" spans="3:12" ht="28.5" customHeight="1" thickTop="1">
      <c r="C409" s="77"/>
      <c r="D409" s="57"/>
      <c r="E409" s="57"/>
      <c r="F409" s="57"/>
      <c r="G409" s="57"/>
      <c r="H409" s="57"/>
      <c r="I409" s="57"/>
      <c r="J409" s="57"/>
      <c r="K409" s="57"/>
      <c r="L409" s="78"/>
    </row>
    <row r="410" spans="3:12" ht="28.5" customHeight="1">
      <c r="C410" s="61" t="s">
        <v>144</v>
      </c>
      <c r="D410" s="40" t="s">
        <v>199</v>
      </c>
      <c r="E410" s="39" t="s">
        <v>200</v>
      </c>
      <c r="F410" s="39" t="s">
        <v>201</v>
      </c>
      <c r="G410" s="279" t="s">
        <v>202</v>
      </c>
      <c r="H410" s="279"/>
      <c r="I410" s="41" t="s">
        <v>203</v>
      </c>
      <c r="J410" s="40" t="s">
        <v>204</v>
      </c>
      <c r="K410" s="40" t="s">
        <v>205</v>
      </c>
      <c r="L410" s="62" t="s">
        <v>206</v>
      </c>
    </row>
    <row r="411" spans="3:12" ht="28.5" customHeight="1">
      <c r="C411" s="63" t="s">
        <v>207</v>
      </c>
      <c r="D411" s="43" t="s">
        <v>145</v>
      </c>
      <c r="E411" s="42" t="s">
        <v>58</v>
      </c>
      <c r="F411" s="42" t="s">
        <v>146</v>
      </c>
      <c r="G411" s="280" t="s">
        <v>406</v>
      </c>
      <c r="H411" s="280"/>
      <c r="I411" s="44" t="s">
        <v>6</v>
      </c>
      <c r="J411" s="45">
        <v>1</v>
      </c>
      <c r="K411" s="46">
        <v>20.58</v>
      </c>
      <c r="L411" s="64">
        <v>20.58</v>
      </c>
    </row>
    <row r="412" spans="3:12" ht="28.5" customHeight="1">
      <c r="C412" s="65" t="s">
        <v>209</v>
      </c>
      <c r="D412" s="48" t="s">
        <v>407</v>
      </c>
      <c r="E412" s="47" t="s">
        <v>58</v>
      </c>
      <c r="F412" s="47" t="s">
        <v>408</v>
      </c>
      <c r="G412" s="272" t="s">
        <v>293</v>
      </c>
      <c r="H412" s="272"/>
      <c r="I412" s="49" t="s">
        <v>212</v>
      </c>
      <c r="J412" s="50">
        <v>0.67789999999999995</v>
      </c>
      <c r="K412" s="51">
        <v>24.74</v>
      </c>
      <c r="L412" s="66">
        <v>16.77</v>
      </c>
    </row>
    <row r="413" spans="3:12" ht="28.5" customHeight="1">
      <c r="C413" s="67" t="s">
        <v>215</v>
      </c>
      <c r="D413" s="53" t="s">
        <v>465</v>
      </c>
      <c r="E413" s="52" t="s">
        <v>58</v>
      </c>
      <c r="F413" s="52" t="s">
        <v>466</v>
      </c>
      <c r="G413" s="273" t="s">
        <v>218</v>
      </c>
      <c r="H413" s="273"/>
      <c r="I413" s="54" t="s">
        <v>413</v>
      </c>
      <c r="J413" s="55">
        <v>1.2699999999999999E-2</v>
      </c>
      <c r="K413" s="56">
        <v>22.5</v>
      </c>
      <c r="L413" s="68">
        <v>0.28000000000000003</v>
      </c>
    </row>
    <row r="414" spans="3:12" ht="28.5" customHeight="1">
      <c r="C414" s="67" t="s">
        <v>215</v>
      </c>
      <c r="D414" s="53" t="s">
        <v>467</v>
      </c>
      <c r="E414" s="52" t="s">
        <v>58</v>
      </c>
      <c r="F414" s="52" t="s">
        <v>468</v>
      </c>
      <c r="G414" s="273" t="s">
        <v>218</v>
      </c>
      <c r="H414" s="273"/>
      <c r="I414" s="54" t="s">
        <v>413</v>
      </c>
      <c r="J414" s="55">
        <v>0.12740000000000001</v>
      </c>
      <c r="K414" s="56">
        <v>27.78</v>
      </c>
      <c r="L414" s="68">
        <v>3.53</v>
      </c>
    </row>
    <row r="415" spans="3:12" ht="28.5" customHeight="1">
      <c r="C415" s="69"/>
      <c r="D415" s="70"/>
      <c r="E415" s="70"/>
      <c r="F415" s="70"/>
      <c r="G415" s="70" t="s">
        <v>225</v>
      </c>
      <c r="H415" s="71">
        <v>11.62</v>
      </c>
      <c r="I415" s="70" t="s">
        <v>226</v>
      </c>
      <c r="J415" s="71">
        <v>0</v>
      </c>
      <c r="K415" s="70" t="s">
        <v>227</v>
      </c>
      <c r="L415" s="72">
        <v>11.62</v>
      </c>
    </row>
    <row r="416" spans="3:12" ht="28.5" customHeight="1">
      <c r="C416" s="69"/>
      <c r="D416" s="70"/>
      <c r="E416" s="70"/>
      <c r="F416" s="70"/>
      <c r="G416" s="70" t="s">
        <v>228</v>
      </c>
      <c r="H416" s="71">
        <v>3.91</v>
      </c>
      <c r="I416" s="70"/>
      <c r="J416" s="274" t="s">
        <v>229</v>
      </c>
      <c r="K416" s="274"/>
      <c r="L416" s="72">
        <v>24.49</v>
      </c>
    </row>
    <row r="417" spans="3:12" ht="28.5" customHeight="1" thickBot="1">
      <c r="C417" s="73"/>
      <c r="D417" s="74"/>
      <c r="E417" s="74"/>
      <c r="F417" s="74"/>
      <c r="G417" s="74"/>
      <c r="H417" s="74"/>
      <c r="I417" s="74" t="s">
        <v>230</v>
      </c>
      <c r="J417" s="75">
        <v>3</v>
      </c>
      <c r="K417" s="74" t="s">
        <v>231</v>
      </c>
      <c r="L417" s="76">
        <v>73.47</v>
      </c>
    </row>
    <row r="418" spans="3:12" ht="28.5" customHeight="1" thickTop="1">
      <c r="C418" s="77"/>
      <c r="D418" s="57"/>
      <c r="E418" s="57"/>
      <c r="F418" s="57"/>
      <c r="G418" s="57"/>
      <c r="H418" s="57"/>
      <c r="I418" s="57"/>
      <c r="J418" s="57"/>
      <c r="K418" s="57"/>
      <c r="L418" s="78"/>
    </row>
    <row r="419" spans="3:12" ht="28.5" customHeight="1">
      <c r="C419" s="61" t="s">
        <v>469</v>
      </c>
      <c r="D419" s="40" t="s">
        <v>199</v>
      </c>
      <c r="E419" s="39" t="s">
        <v>200</v>
      </c>
      <c r="F419" s="39" t="s">
        <v>201</v>
      </c>
      <c r="G419" s="279" t="s">
        <v>202</v>
      </c>
      <c r="H419" s="279"/>
      <c r="I419" s="41" t="s">
        <v>203</v>
      </c>
      <c r="J419" s="40" t="s">
        <v>204</v>
      </c>
      <c r="K419" s="40" t="s">
        <v>205</v>
      </c>
      <c r="L419" s="62" t="s">
        <v>206</v>
      </c>
    </row>
    <row r="420" spans="3:12" ht="28.5" customHeight="1">
      <c r="C420" s="63" t="s">
        <v>207</v>
      </c>
      <c r="D420" s="43" t="s">
        <v>470</v>
      </c>
      <c r="E420" s="42" t="s">
        <v>19</v>
      </c>
      <c r="F420" s="42" t="s">
        <v>471</v>
      </c>
      <c r="G420" s="280" t="s">
        <v>472</v>
      </c>
      <c r="H420" s="280"/>
      <c r="I420" s="44" t="s">
        <v>6</v>
      </c>
      <c r="J420" s="45">
        <v>1</v>
      </c>
      <c r="K420" s="46">
        <v>116.9</v>
      </c>
      <c r="L420" s="64">
        <v>116.9</v>
      </c>
    </row>
    <row r="421" spans="3:12" ht="28.5" customHeight="1">
      <c r="C421" s="65" t="s">
        <v>209</v>
      </c>
      <c r="D421" s="48" t="s">
        <v>473</v>
      </c>
      <c r="E421" s="47" t="s">
        <v>19</v>
      </c>
      <c r="F421" s="47" t="s">
        <v>474</v>
      </c>
      <c r="G421" s="272" t="s">
        <v>475</v>
      </c>
      <c r="H421" s="272"/>
      <c r="I421" s="49" t="s">
        <v>476</v>
      </c>
      <c r="J421" s="50">
        <v>0.34</v>
      </c>
      <c r="K421" s="51">
        <v>3.74</v>
      </c>
      <c r="L421" s="66">
        <v>1.27</v>
      </c>
    </row>
    <row r="422" spans="3:12" ht="28.5" customHeight="1">
      <c r="C422" s="65" t="s">
        <v>209</v>
      </c>
      <c r="D422" s="48" t="s">
        <v>477</v>
      </c>
      <c r="E422" s="47" t="s">
        <v>19</v>
      </c>
      <c r="F422" s="47" t="s">
        <v>478</v>
      </c>
      <c r="G422" s="272" t="s">
        <v>475</v>
      </c>
      <c r="H422" s="272"/>
      <c r="I422" s="49" t="s">
        <v>476</v>
      </c>
      <c r="J422" s="50">
        <v>0.4</v>
      </c>
      <c r="K422" s="51">
        <v>3.59</v>
      </c>
      <c r="L422" s="66">
        <v>1.43</v>
      </c>
    </row>
    <row r="423" spans="3:12" ht="28.5" customHeight="1">
      <c r="C423" s="67" t="s">
        <v>215</v>
      </c>
      <c r="D423" s="53" t="s">
        <v>479</v>
      </c>
      <c r="E423" s="52" t="s">
        <v>19</v>
      </c>
      <c r="F423" s="52" t="s">
        <v>480</v>
      </c>
      <c r="G423" s="273">
        <v>0</v>
      </c>
      <c r="H423" s="273"/>
      <c r="I423" s="54" t="s">
        <v>422</v>
      </c>
      <c r="J423" s="55">
        <v>5.5</v>
      </c>
      <c r="K423" s="56">
        <v>2.57</v>
      </c>
      <c r="L423" s="68">
        <v>14.13</v>
      </c>
    </row>
    <row r="424" spans="3:12" ht="28.5" customHeight="1">
      <c r="C424" s="67" t="s">
        <v>215</v>
      </c>
      <c r="D424" s="53" t="s">
        <v>481</v>
      </c>
      <c r="E424" s="52" t="s">
        <v>19</v>
      </c>
      <c r="F424" s="52" t="s">
        <v>482</v>
      </c>
      <c r="G424" s="273">
        <v>0</v>
      </c>
      <c r="H424" s="273"/>
      <c r="I424" s="54" t="s">
        <v>6</v>
      </c>
      <c r="J424" s="55">
        <v>1.05</v>
      </c>
      <c r="K424" s="56">
        <v>84.88</v>
      </c>
      <c r="L424" s="68">
        <v>89.12</v>
      </c>
    </row>
    <row r="425" spans="3:12" ht="28.5" customHeight="1">
      <c r="C425" s="67" t="s">
        <v>215</v>
      </c>
      <c r="D425" s="53" t="s">
        <v>483</v>
      </c>
      <c r="E425" s="52" t="s">
        <v>58</v>
      </c>
      <c r="F425" s="52" t="s">
        <v>484</v>
      </c>
      <c r="G425" s="273" t="s">
        <v>485</v>
      </c>
      <c r="H425" s="273"/>
      <c r="I425" s="54" t="s">
        <v>212</v>
      </c>
      <c r="J425" s="55">
        <v>0.4</v>
      </c>
      <c r="K425" s="56">
        <v>16.95</v>
      </c>
      <c r="L425" s="68">
        <v>6.78</v>
      </c>
    </row>
    <row r="426" spans="3:12" ht="28.5" customHeight="1">
      <c r="C426" s="67" t="s">
        <v>215</v>
      </c>
      <c r="D426" s="53" t="s">
        <v>486</v>
      </c>
      <c r="E426" s="52" t="s">
        <v>58</v>
      </c>
      <c r="F426" s="52" t="s">
        <v>487</v>
      </c>
      <c r="G426" s="273" t="s">
        <v>485</v>
      </c>
      <c r="H426" s="273"/>
      <c r="I426" s="54" t="s">
        <v>212</v>
      </c>
      <c r="J426" s="55">
        <v>0.34</v>
      </c>
      <c r="K426" s="56">
        <v>12.27</v>
      </c>
      <c r="L426" s="68">
        <v>4.17</v>
      </c>
    </row>
    <row r="427" spans="3:12" ht="28.5" customHeight="1">
      <c r="C427" s="69"/>
      <c r="D427" s="70"/>
      <c r="E427" s="70"/>
      <c r="F427" s="70"/>
      <c r="G427" s="70" t="s">
        <v>225</v>
      </c>
      <c r="H427" s="71">
        <v>10.95</v>
      </c>
      <c r="I427" s="70" t="s">
        <v>226</v>
      </c>
      <c r="J427" s="71">
        <v>0</v>
      </c>
      <c r="K427" s="70" t="s">
        <v>227</v>
      </c>
      <c r="L427" s="72">
        <v>10.95</v>
      </c>
    </row>
    <row r="428" spans="3:12" ht="28.5" customHeight="1">
      <c r="C428" s="69"/>
      <c r="D428" s="70"/>
      <c r="E428" s="70"/>
      <c r="F428" s="70"/>
      <c r="G428" s="70" t="s">
        <v>228</v>
      </c>
      <c r="H428" s="71">
        <v>22.21</v>
      </c>
      <c r="I428" s="70"/>
      <c r="J428" s="274" t="s">
        <v>229</v>
      </c>
      <c r="K428" s="274"/>
      <c r="L428" s="72">
        <v>139.11000000000001</v>
      </c>
    </row>
    <row r="429" spans="3:12" ht="28.5" customHeight="1" thickBot="1">
      <c r="C429" s="73"/>
      <c r="D429" s="74"/>
      <c r="E429" s="74"/>
      <c r="F429" s="74"/>
      <c r="G429" s="74"/>
      <c r="H429" s="74"/>
      <c r="I429" s="74" t="s">
        <v>230</v>
      </c>
      <c r="J429" s="75">
        <v>7</v>
      </c>
      <c r="K429" s="74" t="s">
        <v>231</v>
      </c>
      <c r="L429" s="76">
        <v>973.77</v>
      </c>
    </row>
    <row r="430" spans="3:12" ht="28.5" customHeight="1" thickTop="1">
      <c r="C430" s="77"/>
      <c r="D430" s="57"/>
      <c r="E430" s="57"/>
      <c r="F430" s="57"/>
      <c r="G430" s="57"/>
      <c r="H430" s="57"/>
      <c r="I430" s="57"/>
      <c r="J430" s="57"/>
      <c r="K430" s="57"/>
      <c r="L430" s="78"/>
    </row>
    <row r="431" spans="3:12" ht="28.5" customHeight="1">
      <c r="C431" s="59" t="s">
        <v>147</v>
      </c>
      <c r="D431" s="37"/>
      <c r="E431" s="37"/>
      <c r="F431" s="37" t="s">
        <v>148</v>
      </c>
      <c r="G431" s="37"/>
      <c r="H431" s="278"/>
      <c r="I431" s="278"/>
      <c r="J431" s="38"/>
      <c r="K431" s="37"/>
      <c r="L431" s="60">
        <v>13396.67</v>
      </c>
    </row>
    <row r="432" spans="3:12" ht="28.5" customHeight="1">
      <c r="C432" s="61" t="s">
        <v>149</v>
      </c>
      <c r="D432" s="40" t="s">
        <v>199</v>
      </c>
      <c r="E432" s="39" t="s">
        <v>200</v>
      </c>
      <c r="F432" s="39" t="s">
        <v>201</v>
      </c>
      <c r="G432" s="279" t="s">
        <v>202</v>
      </c>
      <c r="H432" s="279"/>
      <c r="I432" s="41" t="s">
        <v>203</v>
      </c>
      <c r="J432" s="40" t="s">
        <v>204</v>
      </c>
      <c r="K432" s="40" t="s">
        <v>205</v>
      </c>
      <c r="L432" s="62" t="s">
        <v>206</v>
      </c>
    </row>
    <row r="433" spans="3:12" ht="28.5" customHeight="1">
      <c r="C433" s="63" t="s">
        <v>207</v>
      </c>
      <c r="D433" s="43" t="s">
        <v>150</v>
      </c>
      <c r="E433" s="42" t="s">
        <v>4</v>
      </c>
      <c r="F433" s="42" t="s">
        <v>151</v>
      </c>
      <c r="G433" s="280" t="s">
        <v>208</v>
      </c>
      <c r="H433" s="280"/>
      <c r="I433" s="44" t="s">
        <v>60</v>
      </c>
      <c r="J433" s="45">
        <v>1</v>
      </c>
      <c r="K433" s="46">
        <v>757.26</v>
      </c>
      <c r="L433" s="64">
        <v>757.26</v>
      </c>
    </row>
    <row r="434" spans="3:12" ht="28.5" customHeight="1">
      <c r="C434" s="65" t="s">
        <v>209</v>
      </c>
      <c r="D434" s="48" t="s">
        <v>322</v>
      </c>
      <c r="E434" s="47" t="s">
        <v>4</v>
      </c>
      <c r="F434" s="47" t="s">
        <v>323</v>
      </c>
      <c r="G434" s="272" t="s">
        <v>208</v>
      </c>
      <c r="H434" s="272"/>
      <c r="I434" s="49" t="s">
        <v>212</v>
      </c>
      <c r="J434" s="50">
        <v>2</v>
      </c>
      <c r="K434" s="51">
        <v>17.13</v>
      </c>
      <c r="L434" s="66">
        <v>34.26</v>
      </c>
    </row>
    <row r="435" spans="3:12" ht="28.5" customHeight="1">
      <c r="C435" s="65" t="s">
        <v>209</v>
      </c>
      <c r="D435" s="48" t="s">
        <v>488</v>
      </c>
      <c r="E435" s="47" t="s">
        <v>4</v>
      </c>
      <c r="F435" s="47" t="s">
        <v>489</v>
      </c>
      <c r="G435" s="272" t="s">
        <v>208</v>
      </c>
      <c r="H435" s="272"/>
      <c r="I435" s="49" t="s">
        <v>212</v>
      </c>
      <c r="J435" s="50">
        <v>2</v>
      </c>
      <c r="K435" s="51">
        <v>21.17</v>
      </c>
      <c r="L435" s="66">
        <v>42.34</v>
      </c>
    </row>
    <row r="436" spans="3:12" ht="28.5" customHeight="1">
      <c r="C436" s="65" t="s">
        <v>209</v>
      </c>
      <c r="D436" s="48" t="s">
        <v>300</v>
      </c>
      <c r="E436" s="47" t="s">
        <v>4</v>
      </c>
      <c r="F436" s="47" t="s">
        <v>301</v>
      </c>
      <c r="G436" s="272" t="s">
        <v>208</v>
      </c>
      <c r="H436" s="272"/>
      <c r="I436" s="49" t="s">
        <v>212</v>
      </c>
      <c r="J436" s="50">
        <v>2</v>
      </c>
      <c r="K436" s="51">
        <v>21.29</v>
      </c>
      <c r="L436" s="66">
        <v>42.58</v>
      </c>
    </row>
    <row r="437" spans="3:12" ht="28.5" customHeight="1">
      <c r="C437" s="67" t="s">
        <v>215</v>
      </c>
      <c r="D437" s="53" t="s">
        <v>490</v>
      </c>
      <c r="E437" s="52" t="s">
        <v>4</v>
      </c>
      <c r="F437" s="52" t="s">
        <v>491</v>
      </c>
      <c r="G437" s="273" t="s">
        <v>218</v>
      </c>
      <c r="H437" s="273"/>
      <c r="I437" s="54" t="s">
        <v>55</v>
      </c>
      <c r="J437" s="55">
        <v>3</v>
      </c>
      <c r="K437" s="56">
        <v>72.86</v>
      </c>
      <c r="L437" s="68">
        <v>218.58</v>
      </c>
    </row>
    <row r="438" spans="3:12" ht="28.5" customHeight="1">
      <c r="C438" s="67" t="s">
        <v>215</v>
      </c>
      <c r="D438" s="53" t="s">
        <v>492</v>
      </c>
      <c r="E438" s="52" t="s">
        <v>4</v>
      </c>
      <c r="F438" s="52" t="s">
        <v>151</v>
      </c>
      <c r="G438" s="273" t="s">
        <v>218</v>
      </c>
      <c r="H438" s="273"/>
      <c r="I438" s="54" t="s">
        <v>60</v>
      </c>
      <c r="J438" s="55">
        <v>1</v>
      </c>
      <c r="K438" s="56">
        <v>419.5</v>
      </c>
      <c r="L438" s="68">
        <v>419.5</v>
      </c>
    </row>
    <row r="439" spans="3:12" ht="28.5" customHeight="1">
      <c r="C439" s="69"/>
      <c r="D439" s="70"/>
      <c r="E439" s="70"/>
      <c r="F439" s="70"/>
      <c r="G439" s="70" t="s">
        <v>225</v>
      </c>
      <c r="H439" s="71">
        <v>80.540000000000006</v>
      </c>
      <c r="I439" s="70" t="s">
        <v>226</v>
      </c>
      <c r="J439" s="71">
        <v>0</v>
      </c>
      <c r="K439" s="70" t="s">
        <v>227</v>
      </c>
      <c r="L439" s="72">
        <v>80.540000000000006</v>
      </c>
    </row>
    <row r="440" spans="3:12" ht="28.5" customHeight="1">
      <c r="C440" s="69"/>
      <c r="D440" s="70"/>
      <c r="E440" s="70"/>
      <c r="F440" s="70"/>
      <c r="G440" s="70" t="s">
        <v>228</v>
      </c>
      <c r="H440" s="71">
        <v>143.87</v>
      </c>
      <c r="I440" s="70"/>
      <c r="J440" s="274" t="s">
        <v>229</v>
      </c>
      <c r="K440" s="274"/>
      <c r="L440" s="72">
        <v>901.13</v>
      </c>
    </row>
    <row r="441" spans="3:12" ht="28.5" customHeight="1" thickBot="1">
      <c r="C441" s="73"/>
      <c r="D441" s="74"/>
      <c r="E441" s="74"/>
      <c r="F441" s="74"/>
      <c r="G441" s="74"/>
      <c r="H441" s="74"/>
      <c r="I441" s="74" t="s">
        <v>230</v>
      </c>
      <c r="J441" s="75">
        <v>3</v>
      </c>
      <c r="K441" s="74" t="s">
        <v>231</v>
      </c>
      <c r="L441" s="76">
        <v>2703.39</v>
      </c>
    </row>
    <row r="442" spans="3:12" ht="28.5" customHeight="1" thickTop="1">
      <c r="C442" s="77"/>
      <c r="D442" s="57"/>
      <c r="E442" s="57"/>
      <c r="F442" s="57"/>
      <c r="G442" s="57"/>
      <c r="H442" s="57"/>
      <c r="I442" s="57"/>
      <c r="J442" s="57"/>
      <c r="K442" s="57"/>
      <c r="L442" s="78"/>
    </row>
    <row r="443" spans="3:12" ht="28.5" customHeight="1">
      <c r="C443" s="61" t="s">
        <v>152</v>
      </c>
      <c r="D443" s="40" t="s">
        <v>199</v>
      </c>
      <c r="E443" s="39" t="s">
        <v>200</v>
      </c>
      <c r="F443" s="39" t="s">
        <v>201</v>
      </c>
      <c r="G443" s="279" t="s">
        <v>202</v>
      </c>
      <c r="H443" s="279"/>
      <c r="I443" s="41" t="s">
        <v>203</v>
      </c>
      <c r="J443" s="40" t="s">
        <v>204</v>
      </c>
      <c r="K443" s="40" t="s">
        <v>205</v>
      </c>
      <c r="L443" s="62" t="s">
        <v>206</v>
      </c>
    </row>
    <row r="444" spans="3:12" ht="28.5" customHeight="1">
      <c r="C444" s="63" t="s">
        <v>207</v>
      </c>
      <c r="D444" s="43" t="s">
        <v>493</v>
      </c>
      <c r="E444" s="42" t="s">
        <v>11</v>
      </c>
      <c r="F444" s="42" t="s">
        <v>153</v>
      </c>
      <c r="G444" s="280">
        <v>96</v>
      </c>
      <c r="H444" s="280"/>
      <c r="I444" s="44" t="s">
        <v>494</v>
      </c>
      <c r="J444" s="45">
        <v>1</v>
      </c>
      <c r="K444" s="46">
        <v>4492.9799999999996</v>
      </c>
      <c r="L444" s="64">
        <v>4492.9799999999996</v>
      </c>
    </row>
    <row r="445" spans="3:12" ht="28.5" customHeight="1">
      <c r="C445" s="65" t="s">
        <v>209</v>
      </c>
      <c r="D445" s="48" t="s">
        <v>495</v>
      </c>
      <c r="E445" s="47" t="s">
        <v>19</v>
      </c>
      <c r="F445" s="47" t="s">
        <v>496</v>
      </c>
      <c r="G445" s="272" t="s">
        <v>497</v>
      </c>
      <c r="H445" s="272"/>
      <c r="I445" s="49" t="s">
        <v>35</v>
      </c>
      <c r="J445" s="50">
        <v>2.7E-2</v>
      </c>
      <c r="K445" s="51">
        <v>630.39</v>
      </c>
      <c r="L445" s="66">
        <v>17.02</v>
      </c>
    </row>
    <row r="446" spans="3:12" ht="28.5" customHeight="1">
      <c r="C446" s="65" t="s">
        <v>209</v>
      </c>
      <c r="D446" s="48" t="s">
        <v>473</v>
      </c>
      <c r="E446" s="47" t="s">
        <v>19</v>
      </c>
      <c r="F446" s="47" t="s">
        <v>474</v>
      </c>
      <c r="G446" s="272" t="s">
        <v>475</v>
      </c>
      <c r="H446" s="272"/>
      <c r="I446" s="49" t="s">
        <v>476</v>
      </c>
      <c r="J446" s="50">
        <v>2.5</v>
      </c>
      <c r="K446" s="51">
        <v>3.74</v>
      </c>
      <c r="L446" s="66">
        <v>9.35</v>
      </c>
    </row>
    <row r="447" spans="3:12" ht="28.5" customHeight="1">
      <c r="C447" s="65" t="s">
        <v>209</v>
      </c>
      <c r="D447" s="48" t="s">
        <v>498</v>
      </c>
      <c r="E447" s="47" t="s">
        <v>19</v>
      </c>
      <c r="F447" s="47" t="s">
        <v>499</v>
      </c>
      <c r="G447" s="272" t="s">
        <v>475</v>
      </c>
      <c r="H447" s="272"/>
      <c r="I447" s="49" t="s">
        <v>476</v>
      </c>
      <c r="J447" s="50">
        <v>2.5</v>
      </c>
      <c r="K447" s="51">
        <v>3.58</v>
      </c>
      <c r="L447" s="66">
        <v>8.9499999999999993</v>
      </c>
    </row>
    <row r="448" spans="3:12" ht="28.5" customHeight="1">
      <c r="C448" s="67" t="s">
        <v>215</v>
      </c>
      <c r="D448" s="53" t="s">
        <v>500</v>
      </c>
      <c r="E448" s="52" t="s">
        <v>58</v>
      </c>
      <c r="F448" s="52" t="s">
        <v>501</v>
      </c>
      <c r="G448" s="273" t="s">
        <v>485</v>
      </c>
      <c r="H448" s="273"/>
      <c r="I448" s="54" t="s">
        <v>212</v>
      </c>
      <c r="J448" s="55">
        <v>2.5</v>
      </c>
      <c r="K448" s="56">
        <v>16.95</v>
      </c>
      <c r="L448" s="68">
        <v>42.37</v>
      </c>
    </row>
    <row r="449" spans="3:12" ht="28.5" customHeight="1">
      <c r="C449" s="67" t="s">
        <v>215</v>
      </c>
      <c r="D449" s="53" t="s">
        <v>486</v>
      </c>
      <c r="E449" s="52" t="s">
        <v>58</v>
      </c>
      <c r="F449" s="52" t="s">
        <v>487</v>
      </c>
      <c r="G449" s="273" t="s">
        <v>485</v>
      </c>
      <c r="H449" s="273"/>
      <c r="I449" s="54" t="s">
        <v>212</v>
      </c>
      <c r="J449" s="55">
        <v>2.5</v>
      </c>
      <c r="K449" s="56">
        <v>12.27</v>
      </c>
      <c r="L449" s="68">
        <v>30.67</v>
      </c>
    </row>
    <row r="450" spans="3:12" ht="28.5" customHeight="1">
      <c r="C450" s="67" t="s">
        <v>215</v>
      </c>
      <c r="D450" s="53" t="s">
        <v>502</v>
      </c>
      <c r="E450" s="52" t="s">
        <v>19</v>
      </c>
      <c r="F450" s="52" t="s">
        <v>503</v>
      </c>
      <c r="G450" s="273">
        <v>0</v>
      </c>
      <c r="H450" s="273"/>
      <c r="I450" s="54" t="s">
        <v>494</v>
      </c>
      <c r="J450" s="55">
        <v>1</v>
      </c>
      <c r="K450" s="56">
        <v>2913.72</v>
      </c>
      <c r="L450" s="68">
        <v>2913.72</v>
      </c>
    </row>
    <row r="451" spans="3:12" ht="28.5" customHeight="1">
      <c r="C451" s="67" t="s">
        <v>215</v>
      </c>
      <c r="D451" s="53" t="s">
        <v>504</v>
      </c>
      <c r="E451" s="52" t="s">
        <v>19</v>
      </c>
      <c r="F451" s="52" t="s">
        <v>505</v>
      </c>
      <c r="G451" s="273">
        <v>0</v>
      </c>
      <c r="H451" s="273"/>
      <c r="I451" s="54" t="s">
        <v>494</v>
      </c>
      <c r="J451" s="55">
        <v>2</v>
      </c>
      <c r="K451" s="56">
        <v>275</v>
      </c>
      <c r="L451" s="68">
        <v>550</v>
      </c>
    </row>
    <row r="452" spans="3:12" ht="28.5" customHeight="1">
      <c r="C452" s="67" t="s">
        <v>215</v>
      </c>
      <c r="D452" s="53" t="s">
        <v>506</v>
      </c>
      <c r="E452" s="52" t="s">
        <v>19</v>
      </c>
      <c r="F452" s="52" t="s">
        <v>507</v>
      </c>
      <c r="G452" s="273">
        <v>0</v>
      </c>
      <c r="H452" s="273"/>
      <c r="I452" s="54" t="s">
        <v>494</v>
      </c>
      <c r="J452" s="55">
        <v>1</v>
      </c>
      <c r="K452" s="56">
        <v>920.9</v>
      </c>
      <c r="L452" s="68">
        <v>920.9</v>
      </c>
    </row>
    <row r="453" spans="3:12" ht="28.5" customHeight="1">
      <c r="C453" s="69"/>
      <c r="D453" s="70"/>
      <c r="E453" s="70"/>
      <c r="F453" s="70"/>
      <c r="G453" s="70" t="s">
        <v>225</v>
      </c>
      <c r="H453" s="71">
        <v>75.97</v>
      </c>
      <c r="I453" s="70" t="s">
        <v>226</v>
      </c>
      <c r="J453" s="71">
        <v>0</v>
      </c>
      <c r="K453" s="70" t="s">
        <v>227</v>
      </c>
      <c r="L453" s="72">
        <v>75.97</v>
      </c>
    </row>
    <row r="454" spans="3:12" ht="28.5" customHeight="1">
      <c r="C454" s="69"/>
      <c r="D454" s="70"/>
      <c r="E454" s="70"/>
      <c r="F454" s="70"/>
      <c r="G454" s="70" t="s">
        <v>228</v>
      </c>
      <c r="H454" s="71">
        <v>853.66</v>
      </c>
      <c r="I454" s="70"/>
      <c r="J454" s="274" t="s">
        <v>229</v>
      </c>
      <c r="K454" s="274"/>
      <c r="L454" s="72">
        <v>5346.64</v>
      </c>
    </row>
    <row r="455" spans="3:12" ht="28.5" customHeight="1" thickBot="1">
      <c r="C455" s="73"/>
      <c r="D455" s="74"/>
      <c r="E455" s="74"/>
      <c r="F455" s="74"/>
      <c r="G455" s="74"/>
      <c r="H455" s="74"/>
      <c r="I455" s="74" t="s">
        <v>230</v>
      </c>
      <c r="J455" s="75">
        <v>2</v>
      </c>
      <c r="K455" s="74" t="s">
        <v>231</v>
      </c>
      <c r="L455" s="76">
        <v>10693.28</v>
      </c>
    </row>
    <row r="456" spans="3:12" ht="28.5" customHeight="1" thickTop="1">
      <c r="C456" s="77"/>
      <c r="D456" s="57"/>
      <c r="E456" s="57"/>
      <c r="F456" s="57"/>
      <c r="G456" s="57"/>
      <c r="H456" s="57"/>
      <c r="I456" s="57"/>
      <c r="J456" s="57"/>
      <c r="K456" s="57"/>
      <c r="L456" s="78"/>
    </row>
    <row r="457" spans="3:12" ht="28.5" customHeight="1">
      <c r="C457" s="59" t="s">
        <v>154</v>
      </c>
      <c r="D457" s="37"/>
      <c r="E457" s="37"/>
      <c r="F457" s="37" t="s">
        <v>155</v>
      </c>
      <c r="G457" s="37"/>
      <c r="H457" s="278"/>
      <c r="I457" s="278"/>
      <c r="J457" s="38"/>
      <c r="K457" s="37"/>
      <c r="L457" s="60">
        <v>7075.7</v>
      </c>
    </row>
    <row r="458" spans="3:12" ht="28.5" customHeight="1">
      <c r="C458" s="61" t="s">
        <v>156</v>
      </c>
      <c r="D458" s="40" t="s">
        <v>199</v>
      </c>
      <c r="E458" s="39" t="s">
        <v>200</v>
      </c>
      <c r="F458" s="39" t="s">
        <v>201</v>
      </c>
      <c r="G458" s="279" t="s">
        <v>202</v>
      </c>
      <c r="H458" s="279"/>
      <c r="I458" s="41" t="s">
        <v>203</v>
      </c>
      <c r="J458" s="40" t="s">
        <v>204</v>
      </c>
      <c r="K458" s="40" t="s">
        <v>205</v>
      </c>
      <c r="L458" s="62" t="s">
        <v>206</v>
      </c>
    </row>
    <row r="459" spans="3:12" ht="28.5" customHeight="1">
      <c r="C459" s="63" t="s">
        <v>207</v>
      </c>
      <c r="D459" s="43" t="s">
        <v>157</v>
      </c>
      <c r="E459" s="42" t="s">
        <v>4</v>
      </c>
      <c r="F459" s="42" t="s">
        <v>158</v>
      </c>
      <c r="G459" s="280" t="s">
        <v>208</v>
      </c>
      <c r="H459" s="280"/>
      <c r="I459" s="44" t="s">
        <v>35</v>
      </c>
      <c r="J459" s="45">
        <v>1</v>
      </c>
      <c r="K459" s="46">
        <v>3250.68</v>
      </c>
      <c r="L459" s="64">
        <v>3250.68</v>
      </c>
    </row>
    <row r="460" spans="3:12" ht="28.5" customHeight="1">
      <c r="C460" s="65" t="s">
        <v>209</v>
      </c>
      <c r="D460" s="48" t="s">
        <v>312</v>
      </c>
      <c r="E460" s="47" t="s">
        <v>4</v>
      </c>
      <c r="F460" s="47" t="s">
        <v>313</v>
      </c>
      <c r="G460" s="272" t="s">
        <v>208</v>
      </c>
      <c r="H460" s="272"/>
      <c r="I460" s="49" t="s">
        <v>6</v>
      </c>
      <c r="J460" s="50">
        <v>12</v>
      </c>
      <c r="K460" s="51">
        <v>5.12</v>
      </c>
      <c r="L460" s="66">
        <v>61.44</v>
      </c>
    </row>
    <row r="461" spans="3:12" ht="28.5" customHeight="1">
      <c r="C461" s="65" t="s">
        <v>209</v>
      </c>
      <c r="D461" s="48" t="s">
        <v>314</v>
      </c>
      <c r="E461" s="47" t="s">
        <v>4</v>
      </c>
      <c r="F461" s="47" t="s">
        <v>315</v>
      </c>
      <c r="G461" s="272" t="s">
        <v>208</v>
      </c>
      <c r="H461" s="272"/>
      <c r="I461" s="49" t="s">
        <v>6</v>
      </c>
      <c r="J461" s="50">
        <v>12</v>
      </c>
      <c r="K461" s="51">
        <v>98.74</v>
      </c>
      <c r="L461" s="66">
        <v>1184.8800000000001</v>
      </c>
    </row>
    <row r="462" spans="3:12" ht="28.5" customHeight="1">
      <c r="C462" s="65" t="s">
        <v>209</v>
      </c>
      <c r="D462" s="48" t="s">
        <v>310</v>
      </c>
      <c r="E462" s="47" t="s">
        <v>4</v>
      </c>
      <c r="F462" s="47" t="s">
        <v>311</v>
      </c>
      <c r="G462" s="272" t="s">
        <v>208</v>
      </c>
      <c r="H462" s="272"/>
      <c r="I462" s="49" t="s">
        <v>224</v>
      </c>
      <c r="J462" s="50">
        <v>80</v>
      </c>
      <c r="K462" s="51">
        <v>14.96</v>
      </c>
      <c r="L462" s="66">
        <v>1196.8</v>
      </c>
    </row>
    <row r="463" spans="3:12" ht="28.5" customHeight="1">
      <c r="C463" s="65" t="s">
        <v>209</v>
      </c>
      <c r="D463" s="48" t="s">
        <v>508</v>
      </c>
      <c r="E463" s="47" t="s">
        <v>4</v>
      </c>
      <c r="F463" s="47" t="s">
        <v>509</v>
      </c>
      <c r="G463" s="272" t="s">
        <v>208</v>
      </c>
      <c r="H463" s="272"/>
      <c r="I463" s="49" t="s">
        <v>35</v>
      </c>
      <c r="J463" s="50">
        <v>1</v>
      </c>
      <c r="K463" s="51">
        <v>807.56</v>
      </c>
      <c r="L463" s="66">
        <v>807.56</v>
      </c>
    </row>
    <row r="464" spans="3:12" ht="28.5" customHeight="1">
      <c r="C464" s="69"/>
      <c r="D464" s="70"/>
      <c r="E464" s="70"/>
      <c r="F464" s="70"/>
      <c r="G464" s="70" t="s">
        <v>225</v>
      </c>
      <c r="H464" s="71">
        <v>731.2</v>
      </c>
      <c r="I464" s="70" t="s">
        <v>226</v>
      </c>
      <c r="J464" s="71">
        <v>0</v>
      </c>
      <c r="K464" s="70" t="s">
        <v>227</v>
      </c>
      <c r="L464" s="72">
        <v>731.2</v>
      </c>
    </row>
    <row r="465" spans="3:12" ht="28.5" customHeight="1">
      <c r="C465" s="69"/>
      <c r="D465" s="70"/>
      <c r="E465" s="70"/>
      <c r="F465" s="70"/>
      <c r="G465" s="70" t="s">
        <v>228</v>
      </c>
      <c r="H465" s="71">
        <v>617.62</v>
      </c>
      <c r="I465" s="70"/>
      <c r="J465" s="274" t="s">
        <v>229</v>
      </c>
      <c r="K465" s="274"/>
      <c r="L465" s="72">
        <v>3868.3</v>
      </c>
    </row>
    <row r="466" spans="3:12" ht="28.5" customHeight="1" thickBot="1">
      <c r="C466" s="73"/>
      <c r="D466" s="74"/>
      <c r="E466" s="74"/>
      <c r="F466" s="74"/>
      <c r="G466" s="74"/>
      <c r="H466" s="74"/>
      <c r="I466" s="74" t="s">
        <v>230</v>
      </c>
      <c r="J466" s="75">
        <v>1.46</v>
      </c>
      <c r="K466" s="74" t="s">
        <v>231</v>
      </c>
      <c r="L466" s="76">
        <v>5647.71</v>
      </c>
    </row>
    <row r="467" spans="3:12" ht="28.5" customHeight="1" thickTop="1">
      <c r="C467" s="77"/>
      <c r="D467" s="57"/>
      <c r="E467" s="57"/>
      <c r="F467" s="57"/>
      <c r="G467" s="57"/>
      <c r="H467" s="57"/>
      <c r="I467" s="57"/>
      <c r="J467" s="57"/>
      <c r="K467" s="57"/>
      <c r="L467" s="78"/>
    </row>
    <row r="468" spans="3:12" ht="28.5" customHeight="1">
      <c r="C468" s="61" t="s">
        <v>159</v>
      </c>
      <c r="D468" s="40" t="s">
        <v>199</v>
      </c>
      <c r="E468" s="39" t="s">
        <v>200</v>
      </c>
      <c r="F468" s="39" t="s">
        <v>201</v>
      </c>
      <c r="G468" s="279" t="s">
        <v>202</v>
      </c>
      <c r="H468" s="279"/>
      <c r="I468" s="41" t="s">
        <v>203</v>
      </c>
      <c r="J468" s="40" t="s">
        <v>204</v>
      </c>
      <c r="K468" s="40" t="s">
        <v>205</v>
      </c>
      <c r="L468" s="62" t="s">
        <v>206</v>
      </c>
    </row>
    <row r="469" spans="3:12" ht="28.5" customHeight="1">
      <c r="C469" s="63" t="s">
        <v>207</v>
      </c>
      <c r="D469" s="43" t="s">
        <v>160</v>
      </c>
      <c r="E469" s="42" t="s">
        <v>58</v>
      </c>
      <c r="F469" s="42" t="s">
        <v>161</v>
      </c>
      <c r="G469" s="280" t="s">
        <v>406</v>
      </c>
      <c r="H469" s="280"/>
      <c r="I469" s="44" t="s">
        <v>6</v>
      </c>
      <c r="J469" s="45">
        <v>1</v>
      </c>
      <c r="K469" s="46">
        <v>48.14</v>
      </c>
      <c r="L469" s="64">
        <v>48.14</v>
      </c>
    </row>
    <row r="470" spans="3:12" ht="28.5" customHeight="1">
      <c r="C470" s="65" t="s">
        <v>209</v>
      </c>
      <c r="D470" s="48" t="s">
        <v>407</v>
      </c>
      <c r="E470" s="47" t="s">
        <v>58</v>
      </c>
      <c r="F470" s="47" t="s">
        <v>408</v>
      </c>
      <c r="G470" s="272" t="s">
        <v>293</v>
      </c>
      <c r="H470" s="272"/>
      <c r="I470" s="49" t="s">
        <v>212</v>
      </c>
      <c r="J470" s="50">
        <v>0.27500000000000002</v>
      </c>
      <c r="K470" s="51">
        <v>24.74</v>
      </c>
      <c r="L470" s="66">
        <v>6.8</v>
      </c>
    </row>
    <row r="471" spans="3:12" ht="28.5" customHeight="1">
      <c r="C471" s="65" t="s">
        <v>209</v>
      </c>
      <c r="D471" s="48" t="s">
        <v>347</v>
      </c>
      <c r="E471" s="47" t="s">
        <v>58</v>
      </c>
      <c r="F471" s="47" t="s">
        <v>211</v>
      </c>
      <c r="G471" s="272" t="s">
        <v>293</v>
      </c>
      <c r="H471" s="272"/>
      <c r="I471" s="49" t="s">
        <v>212</v>
      </c>
      <c r="J471" s="50">
        <v>0.115</v>
      </c>
      <c r="K471" s="51">
        <v>18.8</v>
      </c>
      <c r="L471" s="66">
        <v>2.16</v>
      </c>
    </row>
    <row r="472" spans="3:12" ht="28.5" customHeight="1">
      <c r="C472" s="67" t="s">
        <v>215</v>
      </c>
      <c r="D472" s="53" t="s">
        <v>510</v>
      </c>
      <c r="E472" s="52" t="s">
        <v>58</v>
      </c>
      <c r="F472" s="52" t="s">
        <v>511</v>
      </c>
      <c r="G472" s="273" t="s">
        <v>218</v>
      </c>
      <c r="H472" s="273"/>
      <c r="I472" s="54" t="s">
        <v>413</v>
      </c>
      <c r="J472" s="55">
        <v>6.4000000000000001E-2</v>
      </c>
      <c r="K472" s="56">
        <v>51.28</v>
      </c>
      <c r="L472" s="68">
        <v>3.28</v>
      </c>
    </row>
    <row r="473" spans="3:12" ht="28.5" customHeight="1">
      <c r="C473" s="67" t="s">
        <v>215</v>
      </c>
      <c r="D473" s="53" t="s">
        <v>409</v>
      </c>
      <c r="E473" s="52" t="s">
        <v>58</v>
      </c>
      <c r="F473" s="52" t="s">
        <v>410</v>
      </c>
      <c r="G473" s="273" t="s">
        <v>218</v>
      </c>
      <c r="H473" s="273"/>
      <c r="I473" s="54" t="s">
        <v>60</v>
      </c>
      <c r="J473" s="55">
        <v>0.01</v>
      </c>
      <c r="K473" s="56">
        <v>6.68</v>
      </c>
      <c r="L473" s="68">
        <v>0.06</v>
      </c>
    </row>
    <row r="474" spans="3:12" ht="28.5" customHeight="1">
      <c r="C474" s="67" t="s">
        <v>215</v>
      </c>
      <c r="D474" s="53" t="s">
        <v>512</v>
      </c>
      <c r="E474" s="52" t="s">
        <v>58</v>
      </c>
      <c r="F474" s="52" t="s">
        <v>513</v>
      </c>
      <c r="G474" s="273" t="s">
        <v>218</v>
      </c>
      <c r="H474" s="273"/>
      <c r="I474" s="54" t="s">
        <v>413</v>
      </c>
      <c r="J474" s="55">
        <v>0.2016</v>
      </c>
      <c r="K474" s="56">
        <v>86.29</v>
      </c>
      <c r="L474" s="68">
        <v>17.39</v>
      </c>
    </row>
    <row r="475" spans="3:12" ht="28.5" customHeight="1">
      <c r="C475" s="67" t="s">
        <v>215</v>
      </c>
      <c r="D475" s="53" t="s">
        <v>514</v>
      </c>
      <c r="E475" s="52" t="s">
        <v>58</v>
      </c>
      <c r="F475" s="52" t="s">
        <v>515</v>
      </c>
      <c r="G475" s="273" t="s">
        <v>218</v>
      </c>
      <c r="H475" s="273"/>
      <c r="I475" s="54" t="s">
        <v>413</v>
      </c>
      <c r="J475" s="55">
        <v>0.32200000000000001</v>
      </c>
      <c r="K475" s="56">
        <v>57.31</v>
      </c>
      <c r="L475" s="68">
        <v>18.45</v>
      </c>
    </row>
    <row r="476" spans="3:12" ht="28.5" customHeight="1">
      <c r="C476" s="69"/>
      <c r="D476" s="70"/>
      <c r="E476" s="70"/>
      <c r="F476" s="70"/>
      <c r="G476" s="70" t="s">
        <v>225</v>
      </c>
      <c r="H476" s="71">
        <v>6.14</v>
      </c>
      <c r="I476" s="70" t="s">
        <v>226</v>
      </c>
      <c r="J476" s="71">
        <v>0</v>
      </c>
      <c r="K476" s="70" t="s">
        <v>227</v>
      </c>
      <c r="L476" s="72">
        <v>6.14</v>
      </c>
    </row>
    <row r="477" spans="3:12" ht="28.5" customHeight="1">
      <c r="C477" s="69"/>
      <c r="D477" s="70"/>
      <c r="E477" s="70"/>
      <c r="F477" s="70"/>
      <c r="G477" s="70" t="s">
        <v>228</v>
      </c>
      <c r="H477" s="71">
        <v>9.14</v>
      </c>
      <c r="I477" s="70"/>
      <c r="J477" s="274" t="s">
        <v>229</v>
      </c>
      <c r="K477" s="274"/>
      <c r="L477" s="72">
        <v>57.28</v>
      </c>
    </row>
    <row r="478" spans="3:12" ht="28.5" customHeight="1" thickBot="1">
      <c r="C478" s="73"/>
      <c r="D478" s="74"/>
      <c r="E478" s="74"/>
      <c r="F478" s="74"/>
      <c r="G478" s="74"/>
      <c r="H478" s="74"/>
      <c r="I478" s="74" t="s">
        <v>230</v>
      </c>
      <c r="J478" s="75">
        <v>24.93</v>
      </c>
      <c r="K478" s="74" t="s">
        <v>231</v>
      </c>
      <c r="L478" s="76">
        <v>1427.99</v>
      </c>
    </row>
    <row r="479" spans="3:12" ht="28.5" customHeight="1" thickTop="1">
      <c r="C479" s="77"/>
      <c r="D479" s="57"/>
      <c r="E479" s="57"/>
      <c r="F479" s="57"/>
      <c r="G479" s="57"/>
      <c r="H479" s="57"/>
      <c r="I479" s="57"/>
      <c r="J479" s="57"/>
      <c r="K479" s="57"/>
      <c r="L479" s="78"/>
    </row>
    <row r="480" spans="3:12" ht="28.5" customHeight="1">
      <c r="C480" s="59" t="s">
        <v>162</v>
      </c>
      <c r="D480" s="37"/>
      <c r="E480" s="37"/>
      <c r="F480" s="37" t="s">
        <v>163</v>
      </c>
      <c r="G480" s="37"/>
      <c r="H480" s="278"/>
      <c r="I480" s="278"/>
      <c r="J480" s="38"/>
      <c r="K480" s="37"/>
      <c r="L480" s="60">
        <v>3278.39</v>
      </c>
    </row>
    <row r="481" spans="3:12" ht="28.5" customHeight="1">
      <c r="C481" s="61" t="s">
        <v>164</v>
      </c>
      <c r="D481" s="40" t="s">
        <v>199</v>
      </c>
      <c r="E481" s="39" t="s">
        <v>200</v>
      </c>
      <c r="F481" s="39" t="s">
        <v>201</v>
      </c>
      <c r="G481" s="279" t="s">
        <v>202</v>
      </c>
      <c r="H481" s="279"/>
      <c r="I481" s="41" t="s">
        <v>203</v>
      </c>
      <c r="J481" s="40" t="s">
        <v>204</v>
      </c>
      <c r="K481" s="40" t="s">
        <v>205</v>
      </c>
      <c r="L481" s="62" t="s">
        <v>206</v>
      </c>
    </row>
    <row r="482" spans="3:12" ht="28.5" customHeight="1">
      <c r="C482" s="63" t="s">
        <v>207</v>
      </c>
      <c r="D482" s="43" t="s">
        <v>165</v>
      </c>
      <c r="E482" s="42" t="s">
        <v>19</v>
      </c>
      <c r="F482" s="42" t="s">
        <v>166</v>
      </c>
      <c r="G482" s="280" t="s">
        <v>516</v>
      </c>
      <c r="H482" s="280"/>
      <c r="I482" s="44" t="s">
        <v>6</v>
      </c>
      <c r="J482" s="45">
        <v>1</v>
      </c>
      <c r="K482" s="46">
        <v>2.2200000000000002</v>
      </c>
      <c r="L482" s="64">
        <v>2.2200000000000002</v>
      </c>
    </row>
    <row r="483" spans="3:12" ht="28.5" customHeight="1">
      <c r="C483" s="65" t="s">
        <v>209</v>
      </c>
      <c r="D483" s="48" t="s">
        <v>473</v>
      </c>
      <c r="E483" s="47" t="s">
        <v>19</v>
      </c>
      <c r="F483" s="47" t="s">
        <v>474</v>
      </c>
      <c r="G483" s="272" t="s">
        <v>475</v>
      </c>
      <c r="H483" s="272"/>
      <c r="I483" s="49" t="s">
        <v>476</v>
      </c>
      <c r="J483" s="50">
        <v>0.1</v>
      </c>
      <c r="K483" s="51">
        <v>3.74</v>
      </c>
      <c r="L483" s="66">
        <v>0.37</v>
      </c>
    </row>
    <row r="484" spans="3:12" ht="28.5" customHeight="1">
      <c r="C484" s="67" t="s">
        <v>215</v>
      </c>
      <c r="D484" s="53" t="s">
        <v>517</v>
      </c>
      <c r="E484" s="52" t="s">
        <v>19</v>
      </c>
      <c r="F484" s="52" t="s">
        <v>518</v>
      </c>
      <c r="G484" s="273">
        <v>0</v>
      </c>
      <c r="H484" s="273"/>
      <c r="I484" s="54" t="s">
        <v>494</v>
      </c>
      <c r="J484" s="55">
        <v>0.05</v>
      </c>
      <c r="K484" s="56">
        <v>11.8</v>
      </c>
      <c r="L484" s="68">
        <v>0.59</v>
      </c>
    </row>
    <row r="485" spans="3:12" ht="28.5" customHeight="1">
      <c r="C485" s="67" t="s">
        <v>215</v>
      </c>
      <c r="D485" s="53" t="s">
        <v>519</v>
      </c>
      <c r="E485" s="52" t="s">
        <v>19</v>
      </c>
      <c r="F485" s="52" t="s">
        <v>520</v>
      </c>
      <c r="G485" s="273">
        <v>0</v>
      </c>
      <c r="H485" s="273"/>
      <c r="I485" s="54" t="s">
        <v>422</v>
      </c>
      <c r="J485" s="55">
        <v>5.0000000000000001E-3</v>
      </c>
      <c r="K485" s="56">
        <v>9.4499999999999993</v>
      </c>
      <c r="L485" s="68">
        <v>0.04</v>
      </c>
    </row>
    <row r="486" spans="3:12" ht="28.5" customHeight="1">
      <c r="C486" s="67" t="s">
        <v>215</v>
      </c>
      <c r="D486" s="53" t="s">
        <v>486</v>
      </c>
      <c r="E486" s="52" t="s">
        <v>58</v>
      </c>
      <c r="F486" s="52" t="s">
        <v>487</v>
      </c>
      <c r="G486" s="273" t="s">
        <v>485</v>
      </c>
      <c r="H486" s="273"/>
      <c r="I486" s="54" t="s">
        <v>212</v>
      </c>
      <c r="J486" s="55">
        <v>0.1</v>
      </c>
      <c r="K486" s="56">
        <v>12.27</v>
      </c>
      <c r="L486" s="68">
        <v>1.22</v>
      </c>
    </row>
    <row r="487" spans="3:12" ht="28.5" customHeight="1">
      <c r="C487" s="69"/>
      <c r="D487" s="70"/>
      <c r="E487" s="70"/>
      <c r="F487" s="70"/>
      <c r="G487" s="70" t="s">
        <v>225</v>
      </c>
      <c r="H487" s="71">
        <v>1.22</v>
      </c>
      <c r="I487" s="70" t="s">
        <v>226</v>
      </c>
      <c r="J487" s="71">
        <v>0</v>
      </c>
      <c r="K487" s="70" t="s">
        <v>227</v>
      </c>
      <c r="L487" s="72">
        <v>1.22</v>
      </c>
    </row>
    <row r="488" spans="3:12" ht="28.5" customHeight="1">
      <c r="C488" s="69"/>
      <c r="D488" s="70"/>
      <c r="E488" s="70"/>
      <c r="F488" s="70"/>
      <c r="G488" s="70" t="s">
        <v>228</v>
      </c>
      <c r="H488" s="71">
        <v>0.42</v>
      </c>
      <c r="I488" s="70"/>
      <c r="J488" s="274" t="s">
        <v>229</v>
      </c>
      <c r="K488" s="274"/>
      <c r="L488" s="72">
        <v>2.64</v>
      </c>
    </row>
    <row r="489" spans="3:12" ht="28.5" customHeight="1" thickBot="1">
      <c r="C489" s="73"/>
      <c r="D489" s="74"/>
      <c r="E489" s="74"/>
      <c r="F489" s="74"/>
      <c r="G489" s="74"/>
      <c r="H489" s="74"/>
      <c r="I489" s="74" t="s">
        <v>230</v>
      </c>
      <c r="J489" s="75">
        <v>376.1</v>
      </c>
      <c r="K489" s="74" t="s">
        <v>231</v>
      </c>
      <c r="L489" s="76">
        <v>992.9</v>
      </c>
    </row>
    <row r="490" spans="3:12" ht="28.5" customHeight="1" thickTop="1">
      <c r="C490" s="77"/>
      <c r="D490" s="57"/>
      <c r="E490" s="57"/>
      <c r="F490" s="57"/>
      <c r="G490" s="57"/>
      <c r="H490" s="57"/>
      <c r="I490" s="57"/>
      <c r="J490" s="57"/>
      <c r="K490" s="57"/>
      <c r="L490" s="78"/>
    </row>
    <row r="491" spans="3:12" ht="28.5" customHeight="1">
      <c r="C491" s="61" t="s">
        <v>167</v>
      </c>
      <c r="D491" s="40" t="s">
        <v>199</v>
      </c>
      <c r="E491" s="39" t="s">
        <v>200</v>
      </c>
      <c r="F491" s="39" t="s">
        <v>201</v>
      </c>
      <c r="G491" s="279" t="s">
        <v>202</v>
      </c>
      <c r="H491" s="279"/>
      <c r="I491" s="41" t="s">
        <v>203</v>
      </c>
      <c r="J491" s="40" t="s">
        <v>204</v>
      </c>
      <c r="K491" s="40" t="s">
        <v>205</v>
      </c>
      <c r="L491" s="62" t="s">
        <v>206</v>
      </c>
    </row>
    <row r="492" spans="3:12" ht="28.5" customHeight="1">
      <c r="C492" s="63" t="s">
        <v>207</v>
      </c>
      <c r="D492" s="43" t="s">
        <v>521</v>
      </c>
      <c r="E492" s="42" t="s">
        <v>11</v>
      </c>
      <c r="F492" s="42" t="s">
        <v>168</v>
      </c>
      <c r="G492" s="280" t="s">
        <v>431</v>
      </c>
      <c r="H492" s="280"/>
      <c r="I492" s="44" t="s">
        <v>522</v>
      </c>
      <c r="J492" s="45">
        <v>1</v>
      </c>
      <c r="K492" s="46">
        <v>1920.58</v>
      </c>
      <c r="L492" s="64">
        <v>1920.58</v>
      </c>
    </row>
    <row r="493" spans="3:12" ht="28.5" customHeight="1">
      <c r="C493" s="65" t="s">
        <v>209</v>
      </c>
      <c r="D493" s="48" t="s">
        <v>346</v>
      </c>
      <c r="E493" s="47" t="s">
        <v>58</v>
      </c>
      <c r="F493" s="47" t="s">
        <v>301</v>
      </c>
      <c r="G493" s="272" t="s">
        <v>293</v>
      </c>
      <c r="H493" s="272"/>
      <c r="I493" s="49" t="s">
        <v>212</v>
      </c>
      <c r="J493" s="50">
        <v>0.5</v>
      </c>
      <c r="K493" s="51">
        <v>23.68</v>
      </c>
      <c r="L493" s="66">
        <v>11.84</v>
      </c>
    </row>
    <row r="494" spans="3:12" ht="28.5" customHeight="1">
      <c r="C494" s="65" t="s">
        <v>209</v>
      </c>
      <c r="D494" s="48" t="s">
        <v>347</v>
      </c>
      <c r="E494" s="47" t="s">
        <v>58</v>
      </c>
      <c r="F494" s="47" t="s">
        <v>211</v>
      </c>
      <c r="G494" s="272" t="s">
        <v>293</v>
      </c>
      <c r="H494" s="272"/>
      <c r="I494" s="49" t="s">
        <v>212</v>
      </c>
      <c r="J494" s="50">
        <v>0.5</v>
      </c>
      <c r="K494" s="51">
        <v>18.8</v>
      </c>
      <c r="L494" s="66">
        <v>9.4</v>
      </c>
    </row>
    <row r="495" spans="3:12" ht="28.5" customHeight="1">
      <c r="C495" s="65" t="s">
        <v>209</v>
      </c>
      <c r="D495" s="48" t="s">
        <v>523</v>
      </c>
      <c r="E495" s="47" t="s">
        <v>4</v>
      </c>
      <c r="F495" s="47" t="s">
        <v>524</v>
      </c>
      <c r="G495" s="272" t="s">
        <v>208</v>
      </c>
      <c r="H495" s="272"/>
      <c r="I495" s="49" t="s">
        <v>6</v>
      </c>
      <c r="J495" s="50">
        <v>0.69</v>
      </c>
      <c r="K495" s="51">
        <v>51.75</v>
      </c>
      <c r="L495" s="66">
        <v>35.700000000000003</v>
      </c>
    </row>
    <row r="496" spans="3:12" ht="28.5" customHeight="1">
      <c r="C496" s="67" t="s">
        <v>215</v>
      </c>
      <c r="D496" s="53" t="s">
        <v>525</v>
      </c>
      <c r="E496" s="52" t="s">
        <v>58</v>
      </c>
      <c r="F496" s="52" t="s">
        <v>526</v>
      </c>
      <c r="G496" s="273" t="s">
        <v>218</v>
      </c>
      <c r="H496" s="273"/>
      <c r="I496" s="54" t="s">
        <v>60</v>
      </c>
      <c r="J496" s="55">
        <v>1</v>
      </c>
      <c r="K496" s="56">
        <v>1341.68</v>
      </c>
      <c r="L496" s="68">
        <v>1341.68</v>
      </c>
    </row>
    <row r="497" spans="3:12" ht="28.5" customHeight="1">
      <c r="C497" s="67" t="s">
        <v>215</v>
      </c>
      <c r="D497" s="53" t="s">
        <v>527</v>
      </c>
      <c r="E497" s="52" t="s">
        <v>58</v>
      </c>
      <c r="F497" s="52" t="s">
        <v>528</v>
      </c>
      <c r="G497" s="273" t="s">
        <v>218</v>
      </c>
      <c r="H497" s="273"/>
      <c r="I497" s="54" t="s">
        <v>55</v>
      </c>
      <c r="J497" s="55">
        <v>2.4</v>
      </c>
      <c r="K497" s="56">
        <v>43.52</v>
      </c>
      <c r="L497" s="68">
        <v>104.44</v>
      </c>
    </row>
    <row r="498" spans="3:12" ht="28.5" customHeight="1">
      <c r="C498" s="67" t="s">
        <v>215</v>
      </c>
      <c r="D498" s="53" t="s">
        <v>529</v>
      </c>
      <c r="E498" s="52" t="s">
        <v>58</v>
      </c>
      <c r="F498" s="52" t="s">
        <v>530</v>
      </c>
      <c r="G498" s="273" t="s">
        <v>218</v>
      </c>
      <c r="H498" s="273"/>
      <c r="I498" s="54" t="s">
        <v>55</v>
      </c>
      <c r="J498" s="55">
        <v>3.6</v>
      </c>
      <c r="K498" s="56">
        <v>115.98</v>
      </c>
      <c r="L498" s="68">
        <v>417.52</v>
      </c>
    </row>
    <row r="499" spans="3:12" ht="28.5" customHeight="1">
      <c r="C499" s="69"/>
      <c r="D499" s="70"/>
      <c r="E499" s="70"/>
      <c r="F499" s="70"/>
      <c r="G499" s="70" t="s">
        <v>225</v>
      </c>
      <c r="H499" s="71">
        <v>34.22</v>
      </c>
      <c r="I499" s="70" t="s">
        <v>226</v>
      </c>
      <c r="J499" s="71">
        <v>0</v>
      </c>
      <c r="K499" s="70" t="s">
        <v>227</v>
      </c>
      <c r="L499" s="72">
        <v>34.22</v>
      </c>
    </row>
    <row r="500" spans="3:12" ht="28.5" customHeight="1">
      <c r="C500" s="69"/>
      <c r="D500" s="70"/>
      <c r="E500" s="70"/>
      <c r="F500" s="70"/>
      <c r="G500" s="70" t="s">
        <v>228</v>
      </c>
      <c r="H500" s="71">
        <v>364.91</v>
      </c>
      <c r="I500" s="70"/>
      <c r="J500" s="274" t="s">
        <v>229</v>
      </c>
      <c r="K500" s="274"/>
      <c r="L500" s="72">
        <v>2285.4899999999998</v>
      </c>
    </row>
    <row r="501" spans="3:12" ht="28.5" customHeight="1" thickBot="1">
      <c r="C501" s="73"/>
      <c r="D501" s="74"/>
      <c r="E501" s="74"/>
      <c r="F501" s="74"/>
      <c r="G501" s="74"/>
      <c r="H501" s="74"/>
      <c r="I501" s="74" t="s">
        <v>230</v>
      </c>
      <c r="J501" s="75">
        <v>1</v>
      </c>
      <c r="K501" s="74" t="s">
        <v>231</v>
      </c>
      <c r="L501" s="76">
        <v>2285.4899999999998</v>
      </c>
    </row>
    <row r="502" spans="3:12" ht="21" customHeight="1" thickTop="1">
      <c r="C502" s="77"/>
      <c r="D502" s="57"/>
      <c r="E502" s="57"/>
      <c r="F502" s="57"/>
      <c r="G502" s="57"/>
      <c r="H502" s="57"/>
      <c r="I502" s="57"/>
      <c r="J502" s="57"/>
      <c r="K502" s="57"/>
      <c r="L502" s="78"/>
    </row>
    <row r="503" spans="3:12" ht="21" customHeight="1">
      <c r="C503" s="79"/>
      <c r="D503" s="80"/>
      <c r="E503" s="80"/>
      <c r="F503" s="80"/>
      <c r="G503" s="80"/>
      <c r="H503" s="80"/>
      <c r="I503" s="80"/>
      <c r="J503" s="80"/>
      <c r="K503" s="80"/>
      <c r="L503" s="81"/>
    </row>
    <row r="504" spans="3:12" ht="21" customHeight="1">
      <c r="C504" s="286"/>
      <c r="D504" s="287"/>
      <c r="E504" s="287"/>
      <c r="F504" s="82"/>
      <c r="G504" s="74"/>
      <c r="H504" s="288" t="s">
        <v>169</v>
      </c>
      <c r="I504" s="287"/>
      <c r="J504" s="289">
        <v>114524.54</v>
      </c>
      <c r="K504" s="287"/>
      <c r="L504" s="290"/>
    </row>
    <row r="505" spans="3:12" ht="21" customHeight="1">
      <c r="C505" s="286"/>
      <c r="D505" s="287"/>
      <c r="E505" s="287"/>
      <c r="F505" s="82"/>
      <c r="G505" s="74"/>
      <c r="H505" s="288" t="s">
        <v>170</v>
      </c>
      <c r="I505" s="287"/>
      <c r="J505" s="289">
        <v>21749.1</v>
      </c>
      <c r="K505" s="287"/>
      <c r="L505" s="290"/>
    </row>
    <row r="506" spans="3:12" ht="21" customHeight="1" thickBot="1">
      <c r="C506" s="281"/>
      <c r="D506" s="282"/>
      <c r="E506" s="282"/>
      <c r="F506" s="83"/>
      <c r="G506" s="84"/>
      <c r="H506" s="283" t="s">
        <v>171</v>
      </c>
      <c r="I506" s="282"/>
      <c r="J506" s="284">
        <v>136273.64000000001</v>
      </c>
      <c r="K506" s="282"/>
      <c r="L506" s="285"/>
    </row>
    <row r="507" spans="3:12">
      <c r="C507" s="58"/>
      <c r="D507" s="58"/>
      <c r="E507" s="58"/>
      <c r="F507" s="58"/>
      <c r="G507" s="58"/>
      <c r="H507" s="58"/>
      <c r="I507" s="58"/>
      <c r="J507" s="58"/>
      <c r="K507" s="58"/>
      <c r="L507" s="58"/>
    </row>
  </sheetData>
  <mergeCells count="377">
    <mergeCell ref="C506:E506"/>
    <mergeCell ref="H506:I506"/>
    <mergeCell ref="J506:L506"/>
    <mergeCell ref="J500:K500"/>
    <mergeCell ref="C504:E504"/>
    <mergeCell ref="H504:I504"/>
    <mergeCell ref="J504:L504"/>
    <mergeCell ref="C505:E505"/>
    <mergeCell ref="H505:I505"/>
    <mergeCell ref="J505:L505"/>
    <mergeCell ref="G494:H494"/>
    <mergeCell ref="G495:H495"/>
    <mergeCell ref="G496:H496"/>
    <mergeCell ref="G497:H497"/>
    <mergeCell ref="G498:H498"/>
    <mergeCell ref="G486:H486"/>
    <mergeCell ref="J488:K488"/>
    <mergeCell ref="G491:H491"/>
    <mergeCell ref="G492:H492"/>
    <mergeCell ref="G493:H493"/>
    <mergeCell ref="G481:H481"/>
    <mergeCell ref="G482:H482"/>
    <mergeCell ref="G483:H483"/>
    <mergeCell ref="G484:H484"/>
    <mergeCell ref="G485:H485"/>
    <mergeCell ref="G473:H473"/>
    <mergeCell ref="G474:H474"/>
    <mergeCell ref="G475:H475"/>
    <mergeCell ref="J477:K477"/>
    <mergeCell ref="H480:I480"/>
    <mergeCell ref="G468:H468"/>
    <mergeCell ref="G469:H469"/>
    <mergeCell ref="G470:H470"/>
    <mergeCell ref="G471:H471"/>
    <mergeCell ref="G472:H472"/>
    <mergeCell ref="G460:H460"/>
    <mergeCell ref="G461:H461"/>
    <mergeCell ref="G462:H462"/>
    <mergeCell ref="G463:H463"/>
    <mergeCell ref="J465:K465"/>
    <mergeCell ref="G452:H452"/>
    <mergeCell ref="J454:K454"/>
    <mergeCell ref="H457:I457"/>
    <mergeCell ref="G458:H458"/>
    <mergeCell ref="G459:H459"/>
    <mergeCell ref="G447:H447"/>
    <mergeCell ref="G448:H448"/>
    <mergeCell ref="G449:H449"/>
    <mergeCell ref="G450:H450"/>
    <mergeCell ref="G451:H451"/>
    <mergeCell ref="J440:K440"/>
    <mergeCell ref="G443:H443"/>
    <mergeCell ref="G444:H444"/>
    <mergeCell ref="G445:H445"/>
    <mergeCell ref="G446:H446"/>
    <mergeCell ref="G434:H434"/>
    <mergeCell ref="G435:H435"/>
    <mergeCell ref="G436:H436"/>
    <mergeCell ref="G437:H437"/>
    <mergeCell ref="G438:H438"/>
    <mergeCell ref="G426:H426"/>
    <mergeCell ref="J428:K428"/>
    <mergeCell ref="H431:I431"/>
    <mergeCell ref="G432:H432"/>
    <mergeCell ref="G433:H433"/>
    <mergeCell ref="G421:H421"/>
    <mergeCell ref="G422:H422"/>
    <mergeCell ref="G423:H423"/>
    <mergeCell ref="G424:H424"/>
    <mergeCell ref="G425:H425"/>
    <mergeCell ref="G413:H413"/>
    <mergeCell ref="G414:H414"/>
    <mergeCell ref="J416:K416"/>
    <mergeCell ref="G419:H419"/>
    <mergeCell ref="G420:H420"/>
    <mergeCell ref="G405:H405"/>
    <mergeCell ref="J407:K407"/>
    <mergeCell ref="G410:H410"/>
    <mergeCell ref="G411:H411"/>
    <mergeCell ref="G412:H412"/>
    <mergeCell ref="J398:K398"/>
    <mergeCell ref="G401:H401"/>
    <mergeCell ref="G402:H402"/>
    <mergeCell ref="G403:H403"/>
    <mergeCell ref="G404:H404"/>
    <mergeCell ref="J390:K390"/>
    <mergeCell ref="G393:H393"/>
    <mergeCell ref="G394:H394"/>
    <mergeCell ref="G395:H395"/>
    <mergeCell ref="G396:H396"/>
    <mergeCell ref="G384:H384"/>
    <mergeCell ref="G385:H385"/>
    <mergeCell ref="G386:H386"/>
    <mergeCell ref="G387:H387"/>
    <mergeCell ref="G388:H388"/>
    <mergeCell ref="G376:H376"/>
    <mergeCell ref="J378:K378"/>
    <mergeCell ref="G381:H381"/>
    <mergeCell ref="G382:H382"/>
    <mergeCell ref="G383:H383"/>
    <mergeCell ref="J369:K369"/>
    <mergeCell ref="G372:H372"/>
    <mergeCell ref="G373:H373"/>
    <mergeCell ref="G374:H374"/>
    <mergeCell ref="G375:H375"/>
    <mergeCell ref="G363:H363"/>
    <mergeCell ref="G364:H364"/>
    <mergeCell ref="G365:H365"/>
    <mergeCell ref="G366:H366"/>
    <mergeCell ref="G367:H367"/>
    <mergeCell ref="G355:H355"/>
    <mergeCell ref="G356:H356"/>
    <mergeCell ref="J358:K358"/>
    <mergeCell ref="G361:H361"/>
    <mergeCell ref="G362:H362"/>
    <mergeCell ref="H350:I350"/>
    <mergeCell ref="G351:H351"/>
    <mergeCell ref="G352:H352"/>
    <mergeCell ref="G353:H353"/>
    <mergeCell ref="G354:H354"/>
    <mergeCell ref="G342:H342"/>
    <mergeCell ref="G343:H343"/>
    <mergeCell ref="G344:H344"/>
    <mergeCell ref="J346:K346"/>
    <mergeCell ref="H349:I349"/>
    <mergeCell ref="G334:H334"/>
    <mergeCell ref="J336:K336"/>
    <mergeCell ref="H339:I339"/>
    <mergeCell ref="G340:H340"/>
    <mergeCell ref="G341:H341"/>
    <mergeCell ref="G329:H329"/>
    <mergeCell ref="G330:H330"/>
    <mergeCell ref="G331:H331"/>
    <mergeCell ref="G332:H332"/>
    <mergeCell ref="G333:H333"/>
    <mergeCell ref="G321:H321"/>
    <mergeCell ref="G322:H322"/>
    <mergeCell ref="G323:H323"/>
    <mergeCell ref="G324:H324"/>
    <mergeCell ref="J326:K326"/>
    <mergeCell ref="G313:H313"/>
    <mergeCell ref="G314:H314"/>
    <mergeCell ref="G315:H315"/>
    <mergeCell ref="J317:K317"/>
    <mergeCell ref="G320:H320"/>
    <mergeCell ref="G308:H308"/>
    <mergeCell ref="G309:H309"/>
    <mergeCell ref="G310:H310"/>
    <mergeCell ref="G311:H311"/>
    <mergeCell ref="G312:H312"/>
    <mergeCell ref="G300:H300"/>
    <mergeCell ref="J302:K302"/>
    <mergeCell ref="H305:I305"/>
    <mergeCell ref="G306:H306"/>
    <mergeCell ref="G307:H307"/>
    <mergeCell ref="G295:H295"/>
    <mergeCell ref="G296:H296"/>
    <mergeCell ref="G297:H297"/>
    <mergeCell ref="G298:H298"/>
    <mergeCell ref="G299:H299"/>
    <mergeCell ref="G287:H287"/>
    <mergeCell ref="G288:H288"/>
    <mergeCell ref="J290:K290"/>
    <mergeCell ref="H293:I293"/>
    <mergeCell ref="G294:H294"/>
    <mergeCell ref="G282:H282"/>
    <mergeCell ref="G283:H283"/>
    <mergeCell ref="G284:H284"/>
    <mergeCell ref="G285:H285"/>
    <mergeCell ref="G286:H286"/>
    <mergeCell ref="G274:H274"/>
    <mergeCell ref="G275:H275"/>
    <mergeCell ref="G276:H276"/>
    <mergeCell ref="G277:H277"/>
    <mergeCell ref="J279:K279"/>
    <mergeCell ref="G266:H266"/>
    <mergeCell ref="J268:K268"/>
    <mergeCell ref="G271:H271"/>
    <mergeCell ref="G272:H272"/>
    <mergeCell ref="G273:H273"/>
    <mergeCell ref="G261:H261"/>
    <mergeCell ref="G262:H262"/>
    <mergeCell ref="G263:H263"/>
    <mergeCell ref="G264:H264"/>
    <mergeCell ref="G265:H265"/>
    <mergeCell ref="J254:K254"/>
    <mergeCell ref="G257:H257"/>
    <mergeCell ref="G258:H258"/>
    <mergeCell ref="G259:H259"/>
    <mergeCell ref="G260:H260"/>
    <mergeCell ref="G248:H248"/>
    <mergeCell ref="G249:H249"/>
    <mergeCell ref="G250:H250"/>
    <mergeCell ref="G251:H251"/>
    <mergeCell ref="G252:H252"/>
    <mergeCell ref="G240:H240"/>
    <mergeCell ref="G241:H241"/>
    <mergeCell ref="J243:K243"/>
    <mergeCell ref="G246:H246"/>
    <mergeCell ref="G247:H247"/>
    <mergeCell ref="G235:H235"/>
    <mergeCell ref="G236:H236"/>
    <mergeCell ref="G237:H237"/>
    <mergeCell ref="G238:H238"/>
    <mergeCell ref="G239:H239"/>
    <mergeCell ref="G227:H227"/>
    <mergeCell ref="G228:H228"/>
    <mergeCell ref="G229:H229"/>
    <mergeCell ref="G230:H230"/>
    <mergeCell ref="J232:K232"/>
    <mergeCell ref="G219:H219"/>
    <mergeCell ref="J221:K221"/>
    <mergeCell ref="G224:H224"/>
    <mergeCell ref="G225:H225"/>
    <mergeCell ref="G226:H226"/>
    <mergeCell ref="G214:H214"/>
    <mergeCell ref="G215:H215"/>
    <mergeCell ref="G216:H216"/>
    <mergeCell ref="G217:H217"/>
    <mergeCell ref="G218:H218"/>
    <mergeCell ref="G206:H206"/>
    <mergeCell ref="G207:H207"/>
    <mergeCell ref="G208:H208"/>
    <mergeCell ref="J210:K210"/>
    <mergeCell ref="H213:I213"/>
    <mergeCell ref="G198:H198"/>
    <mergeCell ref="J200:K200"/>
    <mergeCell ref="G203:H203"/>
    <mergeCell ref="G204:H204"/>
    <mergeCell ref="G205:H205"/>
    <mergeCell ref="G193:H193"/>
    <mergeCell ref="G194:H194"/>
    <mergeCell ref="G195:H195"/>
    <mergeCell ref="G196:H196"/>
    <mergeCell ref="G197:H197"/>
    <mergeCell ref="G185:H185"/>
    <mergeCell ref="G186:H186"/>
    <mergeCell ref="G187:H187"/>
    <mergeCell ref="G188:H188"/>
    <mergeCell ref="J190:K190"/>
    <mergeCell ref="G177:H177"/>
    <mergeCell ref="G178:H178"/>
    <mergeCell ref="G179:H179"/>
    <mergeCell ref="J181:K181"/>
    <mergeCell ref="G184:H184"/>
    <mergeCell ref="G169:H169"/>
    <mergeCell ref="G170:H170"/>
    <mergeCell ref="J172:K172"/>
    <mergeCell ref="G175:H175"/>
    <mergeCell ref="G176:H176"/>
    <mergeCell ref="G164:H164"/>
    <mergeCell ref="G165:H165"/>
    <mergeCell ref="G166:H166"/>
    <mergeCell ref="G167:H167"/>
    <mergeCell ref="G168:H168"/>
    <mergeCell ref="G156:H156"/>
    <mergeCell ref="G157:H157"/>
    <mergeCell ref="J159:K159"/>
    <mergeCell ref="G162:H162"/>
    <mergeCell ref="G163:H163"/>
    <mergeCell ref="J149:K149"/>
    <mergeCell ref="G152:H152"/>
    <mergeCell ref="G153:H153"/>
    <mergeCell ref="G154:H154"/>
    <mergeCell ref="G155:H155"/>
    <mergeCell ref="G143:H143"/>
    <mergeCell ref="G144:H144"/>
    <mergeCell ref="G145:H145"/>
    <mergeCell ref="G146:H146"/>
    <mergeCell ref="G147:H147"/>
    <mergeCell ref="G135:H135"/>
    <mergeCell ref="G136:H136"/>
    <mergeCell ref="G137:H137"/>
    <mergeCell ref="J139:K139"/>
    <mergeCell ref="H142:I142"/>
    <mergeCell ref="G127:H127"/>
    <mergeCell ref="G128:H128"/>
    <mergeCell ref="J130:K130"/>
    <mergeCell ref="G133:H133"/>
    <mergeCell ref="G134:H134"/>
    <mergeCell ref="G119:H119"/>
    <mergeCell ref="J121:K121"/>
    <mergeCell ref="G124:H124"/>
    <mergeCell ref="G125:H125"/>
    <mergeCell ref="G126:H126"/>
    <mergeCell ref="G114:H114"/>
    <mergeCell ref="G115:H115"/>
    <mergeCell ref="G116:H116"/>
    <mergeCell ref="G117:H117"/>
    <mergeCell ref="G118:H118"/>
    <mergeCell ref="G106:H106"/>
    <mergeCell ref="G107:H107"/>
    <mergeCell ref="G108:H108"/>
    <mergeCell ref="G109:H109"/>
    <mergeCell ref="J111:K111"/>
    <mergeCell ref="G98:H98"/>
    <mergeCell ref="J100:K100"/>
    <mergeCell ref="H103:I103"/>
    <mergeCell ref="G104:H104"/>
    <mergeCell ref="G105:H105"/>
    <mergeCell ref="H93:I93"/>
    <mergeCell ref="G94:H94"/>
    <mergeCell ref="G95:H95"/>
    <mergeCell ref="G96:H96"/>
    <mergeCell ref="G97:H97"/>
    <mergeCell ref="J83:K83"/>
    <mergeCell ref="G86:H86"/>
    <mergeCell ref="G87:H87"/>
    <mergeCell ref="G88:H88"/>
    <mergeCell ref="J90:K90"/>
    <mergeCell ref="H77:I77"/>
    <mergeCell ref="G78:H78"/>
    <mergeCell ref="G79:H79"/>
    <mergeCell ref="G80:H80"/>
    <mergeCell ref="G81:H81"/>
    <mergeCell ref="J67:K67"/>
    <mergeCell ref="G70:H70"/>
    <mergeCell ref="G71:H71"/>
    <mergeCell ref="G72:H72"/>
    <mergeCell ref="J74:K74"/>
    <mergeCell ref="J59:K59"/>
    <mergeCell ref="G62:H62"/>
    <mergeCell ref="G63:H63"/>
    <mergeCell ref="G64:H64"/>
    <mergeCell ref="G65:H65"/>
    <mergeCell ref="J51:K51"/>
    <mergeCell ref="G54:H54"/>
    <mergeCell ref="G55:H55"/>
    <mergeCell ref="G56:H56"/>
    <mergeCell ref="G57:H57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4:H14"/>
    <mergeCell ref="G15:H15"/>
    <mergeCell ref="J17:K17"/>
    <mergeCell ref="C7:L7"/>
    <mergeCell ref="H8:I8"/>
    <mergeCell ref="G9:H9"/>
    <mergeCell ref="G10:H10"/>
    <mergeCell ref="G11:H11"/>
    <mergeCell ref="G25:H25"/>
    <mergeCell ref="C1:L1"/>
    <mergeCell ref="C2:L2"/>
    <mergeCell ref="C3:L3"/>
    <mergeCell ref="C4:L4"/>
    <mergeCell ref="C5:L5"/>
    <mergeCell ref="C6:L6"/>
    <mergeCell ref="A6:B6"/>
    <mergeCell ref="G12:H12"/>
    <mergeCell ref="G13:H1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0" workbookViewId="0">
      <selection activeCell="A2" sqref="A2:H2"/>
    </sheetView>
  </sheetViews>
  <sheetFormatPr defaultRowHeight="14.25"/>
  <cols>
    <col min="1" max="1" width="18.875" customWidth="1"/>
    <col min="2" max="2" width="13.625" customWidth="1"/>
    <col min="3" max="4" width="13.75" customWidth="1"/>
    <col min="5" max="7" width="13.625" customWidth="1"/>
    <col min="8" max="8" width="22.875" customWidth="1"/>
  </cols>
  <sheetData>
    <row r="1" spans="1:8" ht="24" customHeight="1" thickTop="1">
      <c r="A1" s="291" t="s">
        <v>603</v>
      </c>
      <c r="B1" s="292"/>
      <c r="C1" s="292"/>
      <c r="D1" s="292"/>
      <c r="E1" s="292"/>
      <c r="F1" s="292"/>
      <c r="G1" s="292"/>
      <c r="H1" s="293"/>
    </row>
    <row r="2" spans="1:8" ht="20.25" customHeight="1">
      <c r="A2" s="294" t="s">
        <v>604</v>
      </c>
      <c r="B2" s="295"/>
      <c r="C2" s="295"/>
      <c r="D2" s="295"/>
      <c r="E2" s="295"/>
      <c r="F2" s="295"/>
      <c r="G2" s="295"/>
      <c r="H2" s="296"/>
    </row>
    <row r="3" spans="1:8" ht="21.75" customHeight="1">
      <c r="A3" s="297" t="s">
        <v>176</v>
      </c>
      <c r="B3" s="298"/>
      <c r="C3" s="298"/>
      <c r="D3" s="298"/>
      <c r="E3" s="298"/>
      <c r="F3" s="298"/>
      <c r="G3" s="298"/>
      <c r="H3" s="299"/>
    </row>
    <row r="4" spans="1:8" ht="20.25" customHeight="1" thickBot="1">
      <c r="A4" s="294" t="s">
        <v>602</v>
      </c>
      <c r="B4" s="295"/>
      <c r="C4" s="295"/>
      <c r="D4" s="295"/>
      <c r="E4" s="295"/>
      <c r="F4" s="295"/>
      <c r="G4" s="295"/>
      <c r="H4" s="296"/>
    </row>
    <row r="5" spans="1:8" ht="16.5" thickBot="1">
      <c r="A5" s="300" t="s">
        <v>605</v>
      </c>
      <c r="B5" s="301"/>
      <c r="C5" s="301"/>
      <c r="D5" s="301"/>
      <c r="E5" s="301"/>
      <c r="F5" s="301"/>
      <c r="G5" s="301"/>
      <c r="H5" s="302"/>
    </row>
    <row r="6" spans="1:8" ht="47.25" customHeight="1" thickBot="1">
      <c r="A6" s="97"/>
      <c r="B6" s="98"/>
      <c r="C6" s="98"/>
      <c r="D6" s="98"/>
      <c r="E6" s="98"/>
      <c r="F6" s="98"/>
      <c r="G6" s="99"/>
      <c r="H6" s="100" t="s">
        <v>606</v>
      </c>
    </row>
    <row r="7" spans="1:8">
      <c r="A7" s="101"/>
      <c r="B7" s="102" t="s">
        <v>607</v>
      </c>
      <c r="C7" s="103"/>
      <c r="D7" s="103"/>
      <c r="E7" s="103"/>
      <c r="F7" s="103"/>
      <c r="G7" s="104"/>
      <c r="H7" s="105">
        <v>3</v>
      </c>
    </row>
    <row r="8" spans="1:8">
      <c r="A8" s="106"/>
      <c r="B8" s="107" t="s">
        <v>608</v>
      </c>
      <c r="C8" s="108"/>
      <c r="D8" s="108"/>
      <c r="E8" s="108"/>
      <c r="F8" s="108"/>
      <c r="G8" s="109"/>
      <c r="H8" s="110">
        <v>0.59</v>
      </c>
    </row>
    <row r="9" spans="1:8" ht="16.5" thickBot="1">
      <c r="A9" s="111" t="s">
        <v>609</v>
      </c>
      <c r="B9" s="112"/>
      <c r="C9" s="112"/>
      <c r="D9" s="112"/>
      <c r="E9" s="112"/>
      <c r="F9" s="112"/>
      <c r="G9" s="113"/>
      <c r="H9" s="114">
        <f>H7+H8</f>
        <v>3.59</v>
      </c>
    </row>
    <row r="10" spans="1:8">
      <c r="A10" s="115" t="s">
        <v>610</v>
      </c>
      <c r="B10" s="103"/>
      <c r="C10" s="103"/>
      <c r="D10" s="103"/>
      <c r="E10" s="103"/>
      <c r="F10" s="103"/>
      <c r="G10" s="104"/>
      <c r="H10" s="105"/>
    </row>
    <row r="11" spans="1:8">
      <c r="A11" s="116" t="s">
        <v>611</v>
      </c>
      <c r="B11" s="117" t="s">
        <v>612</v>
      </c>
      <c r="C11" s="118"/>
      <c r="D11" s="118"/>
      <c r="E11" s="118"/>
      <c r="F11" s="118"/>
      <c r="G11" s="119"/>
      <c r="H11" s="110">
        <v>0.85</v>
      </c>
    </row>
    <row r="12" spans="1:8">
      <c r="A12" s="116" t="s">
        <v>613</v>
      </c>
      <c r="B12" s="117" t="s">
        <v>614</v>
      </c>
      <c r="C12" s="118"/>
      <c r="D12" s="118"/>
      <c r="E12" s="118"/>
      <c r="F12" s="118"/>
      <c r="G12" s="119"/>
      <c r="H12" s="110">
        <v>0.73</v>
      </c>
    </row>
    <row r="13" spans="1:8" ht="15.75">
      <c r="A13" s="120" t="s">
        <v>609</v>
      </c>
      <c r="B13" s="121"/>
      <c r="C13" s="121"/>
      <c r="D13" s="121"/>
      <c r="E13" s="121"/>
      <c r="F13" s="121"/>
      <c r="G13" s="122"/>
      <c r="H13" s="123">
        <f>H11+H12</f>
        <v>1.58</v>
      </c>
    </row>
    <row r="14" spans="1:8">
      <c r="A14" s="124" t="s">
        <v>615</v>
      </c>
      <c r="B14" s="118"/>
      <c r="C14" s="118"/>
      <c r="D14" s="118"/>
      <c r="E14" s="118"/>
      <c r="F14" s="118"/>
      <c r="G14" s="119"/>
      <c r="H14" s="125" t="s">
        <v>616</v>
      </c>
    </row>
    <row r="15" spans="1:8" ht="15.75">
      <c r="A15" s="126" t="s">
        <v>617</v>
      </c>
      <c r="B15" s="127" t="s">
        <v>618</v>
      </c>
      <c r="C15" s="121"/>
      <c r="D15" s="121"/>
      <c r="E15" s="121"/>
      <c r="F15" s="121"/>
      <c r="G15" s="122"/>
      <c r="H15" s="123">
        <f>H16+H17</f>
        <v>6.15</v>
      </c>
    </row>
    <row r="16" spans="1:8">
      <c r="A16" s="106" t="s">
        <v>619</v>
      </c>
      <c r="B16" s="117" t="s">
        <v>620</v>
      </c>
      <c r="C16" s="118"/>
      <c r="D16" s="118"/>
      <c r="E16" s="118"/>
      <c r="F16" s="118"/>
      <c r="G16" s="119"/>
      <c r="H16" s="110">
        <f>H25</f>
        <v>3.65</v>
      </c>
    </row>
    <row r="17" spans="1:8">
      <c r="A17" s="106" t="s">
        <v>621</v>
      </c>
      <c r="B17" s="117" t="s">
        <v>622</v>
      </c>
      <c r="C17" s="118"/>
      <c r="D17" s="118"/>
      <c r="E17" s="118"/>
      <c r="F17" s="118"/>
      <c r="G17" s="119"/>
      <c r="H17" s="110">
        <v>2.5</v>
      </c>
    </row>
    <row r="18" spans="1:8">
      <c r="A18" s="128" t="s">
        <v>413</v>
      </c>
      <c r="B18" s="129" t="s">
        <v>623</v>
      </c>
      <c r="C18" s="130"/>
      <c r="D18" s="130"/>
      <c r="E18" s="130"/>
      <c r="F18" s="130"/>
      <c r="G18" s="131"/>
      <c r="H18" s="132">
        <v>6.16</v>
      </c>
    </row>
    <row r="19" spans="1:8">
      <c r="A19" s="133"/>
      <c r="B19" s="134"/>
      <c r="C19" s="134"/>
      <c r="D19" s="134"/>
      <c r="E19" s="134"/>
      <c r="F19" s="134"/>
      <c r="G19" s="134"/>
      <c r="H19" s="135"/>
    </row>
    <row r="20" spans="1:8" ht="18.75">
      <c r="A20" s="136"/>
      <c r="H20" s="137"/>
    </row>
    <row r="21" spans="1:8" ht="18.75">
      <c r="A21" s="136"/>
      <c r="H21" s="138"/>
    </row>
    <row r="22" spans="1:8" ht="18.75">
      <c r="A22" s="139"/>
      <c r="B22" s="140"/>
      <c r="C22" s="140"/>
      <c r="D22" s="141"/>
      <c r="E22" s="141"/>
      <c r="F22" s="141"/>
      <c r="G22" s="141"/>
      <c r="H22" s="142"/>
    </row>
    <row r="23" spans="1:8">
      <c r="A23" s="136"/>
      <c r="H23" s="143"/>
    </row>
    <row r="24" spans="1:8" ht="16.5" thickBot="1">
      <c r="A24" s="144" t="s">
        <v>624</v>
      </c>
      <c r="B24" s="145"/>
      <c r="C24" s="145"/>
      <c r="D24" s="145"/>
      <c r="E24" s="145"/>
      <c r="F24" s="145"/>
      <c r="G24" s="145"/>
      <c r="H24" s="146"/>
    </row>
    <row r="25" spans="1:8">
      <c r="A25" s="101" t="s">
        <v>619</v>
      </c>
      <c r="B25" s="102" t="s">
        <v>620</v>
      </c>
      <c r="C25" s="103"/>
      <c r="D25" s="103"/>
      <c r="E25" s="103"/>
      <c r="F25" s="103"/>
      <c r="G25" s="104"/>
      <c r="H25" s="147">
        <f>H26+H27+H28</f>
        <v>3.65</v>
      </c>
    </row>
    <row r="26" spans="1:8">
      <c r="A26" s="148" t="s">
        <v>625</v>
      </c>
      <c r="B26" s="117" t="s">
        <v>626</v>
      </c>
      <c r="C26" s="118"/>
      <c r="D26" s="118"/>
      <c r="E26" s="118"/>
      <c r="F26" s="118"/>
      <c r="G26" s="119"/>
      <c r="H26" s="149">
        <v>0.65</v>
      </c>
    </row>
    <row r="27" spans="1:8">
      <c r="A27" s="106" t="s">
        <v>627</v>
      </c>
      <c r="B27" s="117" t="s">
        <v>628</v>
      </c>
      <c r="C27" s="118"/>
      <c r="D27" s="118"/>
      <c r="E27" s="118"/>
      <c r="F27" s="118"/>
      <c r="G27" s="119"/>
      <c r="H27" s="149">
        <v>3</v>
      </c>
    </row>
    <row r="28" spans="1:8" ht="15" thickBot="1">
      <c r="A28" s="150" t="s">
        <v>629</v>
      </c>
      <c r="B28" s="151" t="s">
        <v>630</v>
      </c>
      <c r="C28" s="152"/>
      <c r="D28" s="152"/>
      <c r="E28" s="152"/>
      <c r="F28" s="152"/>
      <c r="G28" s="153"/>
      <c r="H28" s="154">
        <v>0</v>
      </c>
    </row>
    <row r="29" spans="1:8" ht="16.5" thickBot="1">
      <c r="A29" s="155" t="s">
        <v>631</v>
      </c>
      <c r="B29" s="156"/>
      <c r="C29" s="156"/>
      <c r="D29" s="156"/>
      <c r="E29" s="156"/>
      <c r="F29" s="156"/>
      <c r="G29" s="156"/>
      <c r="H29" s="157"/>
    </row>
    <row r="30" spans="1:8">
      <c r="A30" s="101" t="s">
        <v>621</v>
      </c>
      <c r="B30" s="102" t="s">
        <v>632</v>
      </c>
      <c r="C30" s="103"/>
      <c r="D30" s="103"/>
      <c r="E30" s="103"/>
      <c r="F30" s="103"/>
      <c r="G30" s="104"/>
      <c r="H30" s="147">
        <f>H31</f>
        <v>2.5</v>
      </c>
    </row>
    <row r="31" spans="1:8" ht="15" thickBot="1">
      <c r="A31" s="158" t="s">
        <v>633</v>
      </c>
      <c r="B31" s="151" t="s">
        <v>626</v>
      </c>
      <c r="C31" s="152"/>
      <c r="D31" s="152"/>
      <c r="E31" s="152"/>
      <c r="F31" s="152"/>
      <c r="G31" s="153"/>
      <c r="H31" s="159">
        <v>2.5</v>
      </c>
    </row>
    <row r="32" spans="1:8">
      <c r="A32" s="136"/>
      <c r="H32" s="143"/>
    </row>
    <row r="33" spans="1:8">
      <c r="A33" s="136"/>
      <c r="H33" s="143"/>
    </row>
    <row r="34" spans="1:8" ht="63">
      <c r="A34" s="160" t="s">
        <v>634</v>
      </c>
      <c r="B34" s="161"/>
      <c r="C34" s="161"/>
      <c r="D34" s="161"/>
      <c r="E34" s="161"/>
      <c r="F34" s="161"/>
      <c r="G34" s="161"/>
      <c r="H34" s="162"/>
    </row>
    <row r="35" spans="1:8" ht="17.25">
      <c r="A35" s="163" t="s">
        <v>635</v>
      </c>
      <c r="B35" s="164"/>
      <c r="C35" s="165">
        <f>H7/100</f>
        <v>0.03</v>
      </c>
      <c r="D35" s="164"/>
      <c r="F35" s="166" t="s">
        <v>635</v>
      </c>
      <c r="G35" s="166"/>
      <c r="H35" s="167">
        <f>C35</f>
        <v>0.03</v>
      </c>
    </row>
    <row r="36" spans="1:8" ht="17.25">
      <c r="A36" s="163" t="s">
        <v>636</v>
      </c>
      <c r="B36" s="164"/>
      <c r="C36" s="165">
        <f>H12/100</f>
        <v>7.3000000000000001E-3</v>
      </c>
      <c r="D36" s="164"/>
      <c r="F36" s="166" t="s">
        <v>636</v>
      </c>
      <c r="G36" s="166"/>
      <c r="H36" s="167">
        <f>C36</f>
        <v>7.3000000000000001E-3</v>
      </c>
    </row>
    <row r="37" spans="1:8" ht="17.25">
      <c r="A37" s="163" t="s">
        <v>637</v>
      </c>
      <c r="B37" s="164"/>
      <c r="C37" s="165">
        <f>H11/100</f>
        <v>8.5000000000000006E-3</v>
      </c>
      <c r="D37" s="164"/>
      <c r="F37" s="166" t="s">
        <v>637</v>
      </c>
      <c r="G37" s="166"/>
      <c r="H37" s="167">
        <f>C37</f>
        <v>8.5000000000000006E-3</v>
      </c>
    </row>
    <row r="38" spans="1:8" ht="17.25">
      <c r="A38" s="163" t="s">
        <v>638</v>
      </c>
      <c r="B38" s="164"/>
      <c r="C38" s="168">
        <f>1+C35+C36+C37</f>
        <v>1.0458000000000001</v>
      </c>
      <c r="D38" s="164"/>
      <c r="F38" s="166" t="s">
        <v>638</v>
      </c>
      <c r="G38" s="166"/>
      <c r="H38" s="169">
        <f>1+H35+H36+H37</f>
        <v>1.0458000000000001</v>
      </c>
    </row>
    <row r="39" spans="1:8" ht="17.25">
      <c r="A39" s="163" t="s">
        <v>639</v>
      </c>
      <c r="B39" s="164"/>
      <c r="C39" s="165">
        <f>H8/100</f>
        <v>5.8999999999999999E-3</v>
      </c>
      <c r="D39" s="164"/>
      <c r="F39" s="166" t="s">
        <v>639</v>
      </c>
      <c r="G39" s="166"/>
      <c r="H39" s="167">
        <f>C39</f>
        <v>5.8999999999999999E-3</v>
      </c>
    </row>
    <row r="40" spans="1:8" ht="17.25">
      <c r="A40" s="163" t="s">
        <v>640</v>
      </c>
      <c r="B40" s="164"/>
      <c r="C40" s="168">
        <f>1+C39</f>
        <v>1.0059</v>
      </c>
      <c r="D40" s="164"/>
      <c r="F40" s="166" t="s">
        <v>640</v>
      </c>
      <c r="G40" s="166"/>
      <c r="H40" s="169">
        <f>1+H39</f>
        <v>1.0059</v>
      </c>
    </row>
    <row r="41" spans="1:8" ht="17.25">
      <c r="A41" s="163" t="s">
        <v>641</v>
      </c>
      <c r="B41" s="164"/>
      <c r="C41" s="165">
        <f>H18/100</f>
        <v>6.1600000000000002E-2</v>
      </c>
      <c r="D41" s="164"/>
      <c r="F41" s="166" t="s">
        <v>641</v>
      </c>
      <c r="G41" s="166"/>
      <c r="H41" s="167">
        <f>C41</f>
        <v>6.1600000000000002E-2</v>
      </c>
    </row>
    <row r="42" spans="1:8" ht="17.25">
      <c r="A42" s="163" t="s">
        <v>642</v>
      </c>
      <c r="B42" s="164"/>
      <c r="C42" s="168">
        <f>1+C41</f>
        <v>1.0616000000000001</v>
      </c>
      <c r="D42" s="164"/>
      <c r="F42" s="166" t="s">
        <v>642</v>
      </c>
      <c r="G42" s="166"/>
      <c r="H42" s="169">
        <f>1+H41</f>
        <v>1.0616000000000001</v>
      </c>
    </row>
    <row r="43" spans="1:8" ht="17.25">
      <c r="A43" s="163"/>
      <c r="B43" s="164"/>
      <c r="C43" s="164"/>
      <c r="D43" s="164"/>
      <c r="F43" s="166"/>
      <c r="G43" s="166"/>
      <c r="H43" s="170"/>
    </row>
    <row r="44" spans="1:8" ht="17.25">
      <c r="A44" s="163" t="s">
        <v>643</v>
      </c>
      <c r="B44" s="164"/>
      <c r="C44" s="165">
        <f>H15/100</f>
        <v>6.1500000000000006E-2</v>
      </c>
      <c r="D44" s="164"/>
      <c r="F44" s="166" t="s">
        <v>643</v>
      </c>
      <c r="G44" s="166"/>
      <c r="H44" s="167">
        <f>C44-(H28/100)</f>
        <v>6.1500000000000006E-2</v>
      </c>
    </row>
    <row r="45" spans="1:8" ht="17.25">
      <c r="A45" s="163" t="s">
        <v>644</v>
      </c>
      <c r="B45" s="164"/>
      <c r="C45" s="168">
        <f>1-C44</f>
        <v>0.9385</v>
      </c>
      <c r="D45" s="164"/>
      <c r="F45" s="166" t="s">
        <v>644</v>
      </c>
      <c r="G45" s="166"/>
      <c r="H45" s="169">
        <f>1-H44</f>
        <v>0.9385</v>
      </c>
    </row>
    <row r="46" spans="1:8" ht="17.25">
      <c r="A46" s="163"/>
      <c r="B46" s="164"/>
      <c r="C46" s="164"/>
      <c r="D46" s="164"/>
      <c r="F46" s="166"/>
      <c r="G46" s="166"/>
      <c r="H46" s="170"/>
    </row>
    <row r="47" spans="1:8" ht="17.25">
      <c r="A47" s="171" t="s">
        <v>645</v>
      </c>
      <c r="B47" s="172"/>
      <c r="C47" s="173">
        <f>(C38*C40*C42)/C45-1</f>
        <v>0.18995374059882808</v>
      </c>
      <c r="D47" s="164"/>
      <c r="F47" s="174" t="s">
        <v>646</v>
      </c>
      <c r="G47" s="175"/>
      <c r="H47" s="176">
        <f>(H38*H40*H42)/H45-1</f>
        <v>0.18995374059882808</v>
      </c>
    </row>
    <row r="48" spans="1:8" ht="15">
      <c r="A48" s="177"/>
      <c r="B48" s="166"/>
      <c r="C48" s="166"/>
      <c r="D48" s="166"/>
      <c r="F48" s="166"/>
      <c r="G48" s="166"/>
      <c r="H48" s="178" t="s">
        <v>647</v>
      </c>
    </row>
    <row r="49" spans="1:8" ht="15">
      <c r="A49" s="177"/>
      <c r="B49" s="166"/>
      <c r="C49" s="166"/>
      <c r="D49" s="166"/>
      <c r="E49" s="166"/>
      <c r="F49" s="303" t="s">
        <v>648</v>
      </c>
      <c r="G49" s="303"/>
      <c r="H49" s="304"/>
    </row>
    <row r="50" spans="1:8" ht="15" thickBot="1">
      <c r="A50" s="179"/>
      <c r="B50" s="180"/>
      <c r="C50" s="180"/>
      <c r="D50" s="180"/>
      <c r="E50" s="180"/>
      <c r="F50" s="305"/>
      <c r="G50" s="305"/>
      <c r="H50" s="306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4" workbookViewId="0">
      <selection activeCell="D41" sqref="D41"/>
    </sheetView>
  </sheetViews>
  <sheetFormatPr defaultRowHeight="14.25"/>
  <cols>
    <col min="1" max="1" width="12" customWidth="1"/>
    <col min="2" max="2" width="28.5" customWidth="1"/>
    <col min="3" max="3" width="26.625" customWidth="1"/>
    <col min="4" max="4" width="43.125" customWidth="1"/>
  </cols>
  <sheetData>
    <row r="1" spans="1:4">
      <c r="A1" s="311" t="s">
        <v>173</v>
      </c>
      <c r="B1" s="312"/>
      <c r="C1" s="312"/>
      <c r="D1" s="313"/>
    </row>
    <row r="2" spans="1:4">
      <c r="A2" s="311" t="s">
        <v>531</v>
      </c>
      <c r="B2" s="312"/>
      <c r="C2" s="312"/>
      <c r="D2" s="313"/>
    </row>
    <row r="3" spans="1:4">
      <c r="A3" s="311" t="s">
        <v>176</v>
      </c>
      <c r="B3" s="312"/>
      <c r="C3" s="312"/>
      <c r="D3" s="313"/>
    </row>
    <row r="4" spans="1:4">
      <c r="A4" s="311" t="s">
        <v>602</v>
      </c>
      <c r="B4" s="312"/>
      <c r="C4" s="312"/>
      <c r="D4" s="313"/>
    </row>
    <row r="5" spans="1:4" ht="15">
      <c r="A5" s="314" t="s">
        <v>532</v>
      </c>
      <c r="B5" s="315"/>
      <c r="C5" s="315"/>
      <c r="D5" s="316"/>
    </row>
    <row r="6" spans="1:4" ht="15">
      <c r="A6" s="85" t="s">
        <v>178</v>
      </c>
      <c r="B6" s="85" t="s">
        <v>533</v>
      </c>
      <c r="C6" s="85" t="s">
        <v>534</v>
      </c>
      <c r="D6" s="85" t="s">
        <v>535</v>
      </c>
    </row>
    <row r="7" spans="1:4" ht="15">
      <c r="A7" s="307" t="s">
        <v>536</v>
      </c>
      <c r="B7" s="308"/>
      <c r="C7" s="308"/>
      <c r="D7" s="309"/>
    </row>
    <row r="8" spans="1:4">
      <c r="A8" s="86" t="s">
        <v>537</v>
      </c>
      <c r="B8" s="87" t="s">
        <v>538</v>
      </c>
      <c r="C8" s="88">
        <v>20</v>
      </c>
      <c r="D8" s="88">
        <v>20</v>
      </c>
    </row>
    <row r="9" spans="1:4">
      <c r="A9" s="86" t="s">
        <v>539</v>
      </c>
      <c r="B9" s="87" t="s">
        <v>540</v>
      </c>
      <c r="C9" s="88">
        <v>1.5</v>
      </c>
      <c r="D9" s="88">
        <v>1.5</v>
      </c>
    </row>
    <row r="10" spans="1:4">
      <c r="A10" s="86" t="s">
        <v>541</v>
      </c>
      <c r="B10" s="87" t="s">
        <v>542</v>
      </c>
      <c r="C10" s="88">
        <v>1</v>
      </c>
      <c r="D10" s="88">
        <v>1</v>
      </c>
    </row>
    <row r="11" spans="1:4">
      <c r="A11" s="86" t="s">
        <v>543</v>
      </c>
      <c r="B11" s="87" t="s">
        <v>544</v>
      </c>
      <c r="C11" s="88">
        <v>0.2</v>
      </c>
      <c r="D11" s="88">
        <v>0.2</v>
      </c>
    </row>
    <row r="12" spans="1:4">
      <c r="A12" s="86" t="s">
        <v>545</v>
      </c>
      <c r="B12" s="87" t="s">
        <v>546</v>
      </c>
      <c r="C12" s="88">
        <v>0.6</v>
      </c>
      <c r="D12" s="88">
        <v>0.6</v>
      </c>
    </row>
    <row r="13" spans="1:4">
      <c r="A13" s="86" t="s">
        <v>547</v>
      </c>
      <c r="B13" s="87" t="s">
        <v>548</v>
      </c>
      <c r="C13" s="88">
        <v>2.5</v>
      </c>
      <c r="D13" s="88">
        <v>2.5</v>
      </c>
    </row>
    <row r="14" spans="1:4">
      <c r="A14" s="86" t="s">
        <v>549</v>
      </c>
      <c r="B14" s="87" t="s">
        <v>550</v>
      </c>
      <c r="C14" s="88">
        <v>3</v>
      </c>
      <c r="D14" s="88">
        <v>3</v>
      </c>
    </row>
    <row r="15" spans="1:4">
      <c r="A15" s="86" t="s">
        <v>551</v>
      </c>
      <c r="B15" s="87" t="s">
        <v>552</v>
      </c>
      <c r="C15" s="88">
        <v>8</v>
      </c>
      <c r="D15" s="88">
        <v>8</v>
      </c>
    </row>
    <row r="16" spans="1:4">
      <c r="A16" s="86" t="s">
        <v>553</v>
      </c>
      <c r="B16" s="87" t="s">
        <v>554</v>
      </c>
      <c r="C16" s="88">
        <v>0</v>
      </c>
      <c r="D16" s="88">
        <v>0</v>
      </c>
    </row>
    <row r="17" spans="1:4" ht="15">
      <c r="A17" s="89" t="s">
        <v>555</v>
      </c>
      <c r="B17" s="90" t="s">
        <v>556</v>
      </c>
      <c r="C17" s="91">
        <f>SUM(C8:C16)</f>
        <v>36.799999999999997</v>
      </c>
      <c r="D17" s="91">
        <f>SUM(D8:D16)</f>
        <v>36.799999999999997</v>
      </c>
    </row>
    <row r="18" spans="1:4" ht="15">
      <c r="A18" s="307" t="s">
        <v>557</v>
      </c>
      <c r="B18" s="308"/>
      <c r="C18" s="308"/>
      <c r="D18" s="309"/>
    </row>
    <row r="19" spans="1:4">
      <c r="A19" s="86" t="s">
        <v>558</v>
      </c>
      <c r="B19" s="87" t="s">
        <v>559</v>
      </c>
      <c r="C19" s="88">
        <v>18.11</v>
      </c>
      <c r="D19" s="88">
        <v>0</v>
      </c>
    </row>
    <row r="20" spans="1:4">
      <c r="A20" s="86" t="s">
        <v>560</v>
      </c>
      <c r="B20" s="87" t="s">
        <v>561</v>
      </c>
      <c r="C20" s="88">
        <v>4.1500000000000004</v>
      </c>
      <c r="D20" s="88">
        <v>0</v>
      </c>
    </row>
    <row r="21" spans="1:4">
      <c r="A21" s="86" t="s">
        <v>562</v>
      </c>
      <c r="B21" s="87" t="s">
        <v>563</v>
      </c>
      <c r="C21" s="88">
        <v>0.91</v>
      </c>
      <c r="D21" s="88">
        <v>0.69</v>
      </c>
    </row>
    <row r="22" spans="1:4">
      <c r="A22" s="86" t="s">
        <v>564</v>
      </c>
      <c r="B22" s="87" t="s">
        <v>565</v>
      </c>
      <c r="C22" s="88">
        <v>10.94</v>
      </c>
      <c r="D22" s="88">
        <v>8.33</v>
      </c>
    </row>
    <row r="23" spans="1:4">
      <c r="A23" s="86" t="s">
        <v>566</v>
      </c>
      <c r="B23" s="87" t="s">
        <v>567</v>
      </c>
      <c r="C23" s="88">
        <v>7.0000000000000007E-2</v>
      </c>
      <c r="D23" s="88">
        <v>0.06</v>
      </c>
    </row>
    <row r="24" spans="1:4">
      <c r="A24" s="86" t="s">
        <v>568</v>
      </c>
      <c r="B24" s="87" t="s">
        <v>569</v>
      </c>
      <c r="C24" s="88">
        <v>0.73</v>
      </c>
      <c r="D24" s="88">
        <v>0.56000000000000005</v>
      </c>
    </row>
    <row r="25" spans="1:4">
      <c r="A25" s="86" t="s">
        <v>570</v>
      </c>
      <c r="B25" s="87" t="s">
        <v>571</v>
      </c>
      <c r="C25" s="88">
        <v>2.66</v>
      </c>
      <c r="D25" s="88">
        <v>0</v>
      </c>
    </row>
    <row r="26" spans="1:4">
      <c r="A26" s="86" t="s">
        <v>572</v>
      </c>
      <c r="B26" s="87" t="s">
        <v>573</v>
      </c>
      <c r="C26" s="88">
        <v>0.11</v>
      </c>
      <c r="D26" s="88">
        <v>0.09</v>
      </c>
    </row>
    <row r="27" spans="1:4">
      <c r="A27" s="86" t="s">
        <v>574</v>
      </c>
      <c r="B27" s="87" t="s">
        <v>575</v>
      </c>
      <c r="C27" s="88">
        <v>8.5299999999999994</v>
      </c>
      <c r="D27" s="88">
        <v>6.5</v>
      </c>
    </row>
    <row r="28" spans="1:4">
      <c r="A28" s="86" t="s">
        <v>576</v>
      </c>
      <c r="B28" s="87" t="s">
        <v>577</v>
      </c>
      <c r="C28" s="88">
        <v>0.03</v>
      </c>
      <c r="D28" s="88">
        <v>0.03</v>
      </c>
    </row>
    <row r="29" spans="1:4" ht="15">
      <c r="A29" s="89" t="s">
        <v>578</v>
      </c>
      <c r="B29" s="90" t="s">
        <v>579</v>
      </c>
      <c r="C29" s="91">
        <f>SUM(C19:C28)</f>
        <v>46.239999999999995</v>
      </c>
      <c r="D29" s="91">
        <f>SUM(D19:D28)</f>
        <v>16.260000000000002</v>
      </c>
    </row>
    <row r="30" spans="1:4" ht="15">
      <c r="A30" s="307" t="s">
        <v>580</v>
      </c>
      <c r="B30" s="308"/>
      <c r="C30" s="308"/>
      <c r="D30" s="309"/>
    </row>
    <row r="31" spans="1:4">
      <c r="A31" s="86" t="s">
        <v>581</v>
      </c>
      <c r="B31" s="87" t="s">
        <v>582</v>
      </c>
      <c r="C31" s="88">
        <v>5.23</v>
      </c>
      <c r="D31" s="88">
        <v>3.98</v>
      </c>
    </row>
    <row r="32" spans="1:4">
      <c r="A32" s="86" t="s">
        <v>583</v>
      </c>
      <c r="B32" s="87" t="s">
        <v>584</v>
      </c>
      <c r="C32" s="88">
        <v>0.12</v>
      </c>
      <c r="D32" s="88">
        <v>0.09</v>
      </c>
    </row>
    <row r="33" spans="1:4">
      <c r="A33" s="86" t="s">
        <v>585</v>
      </c>
      <c r="B33" s="87" t="s">
        <v>586</v>
      </c>
      <c r="C33" s="88">
        <v>5.28</v>
      </c>
      <c r="D33" s="88">
        <v>4.0199999999999996</v>
      </c>
    </row>
    <row r="34" spans="1:4">
      <c r="A34" s="86" t="s">
        <v>587</v>
      </c>
      <c r="B34" s="87" t="s">
        <v>588</v>
      </c>
      <c r="C34" s="88">
        <v>3.9</v>
      </c>
      <c r="D34" s="88">
        <v>2.97</v>
      </c>
    </row>
    <row r="35" spans="1:4">
      <c r="A35" s="86" t="s">
        <v>589</v>
      </c>
      <c r="B35" s="87" t="s">
        <v>590</v>
      </c>
      <c r="C35" s="88">
        <v>0.44</v>
      </c>
      <c r="D35" s="88">
        <v>0.34</v>
      </c>
    </row>
    <row r="36" spans="1:4" ht="15">
      <c r="A36" s="89" t="s">
        <v>591</v>
      </c>
      <c r="B36" s="90" t="s">
        <v>592</v>
      </c>
      <c r="C36" s="91">
        <f>SUM(C31:C35)</f>
        <v>14.97</v>
      </c>
      <c r="D36" s="91">
        <f>SUM(D31:D35)</f>
        <v>11.4</v>
      </c>
    </row>
    <row r="37" spans="1:4" ht="15">
      <c r="A37" s="307" t="s">
        <v>593</v>
      </c>
      <c r="B37" s="308"/>
      <c r="C37" s="308"/>
      <c r="D37" s="309"/>
    </row>
    <row r="38" spans="1:4">
      <c r="A38" s="86" t="s">
        <v>594</v>
      </c>
      <c r="B38" s="87" t="s">
        <v>595</v>
      </c>
      <c r="C38" s="88">
        <v>17.02</v>
      </c>
      <c r="D38" s="88">
        <v>5.98</v>
      </c>
    </row>
    <row r="39" spans="1:4" ht="51">
      <c r="A39" s="86" t="s">
        <v>596</v>
      </c>
      <c r="B39" s="92" t="s">
        <v>597</v>
      </c>
      <c r="C39" s="93">
        <v>0.46</v>
      </c>
      <c r="D39" s="93">
        <v>0.35</v>
      </c>
    </row>
    <row r="40" spans="1:4" ht="15">
      <c r="A40" s="89" t="s">
        <v>598</v>
      </c>
      <c r="B40" s="90" t="s">
        <v>599</v>
      </c>
      <c r="C40" s="91">
        <f>SUM(C38:C39)</f>
        <v>17.48</v>
      </c>
      <c r="D40" s="91">
        <f>SUM(D38:D39)</f>
        <v>6.33</v>
      </c>
    </row>
    <row r="41" spans="1:4" ht="15">
      <c r="A41" s="310" t="s">
        <v>600</v>
      </c>
      <c r="B41" s="310"/>
      <c r="C41" s="94">
        <f>(C17+C29+C36+C40)</f>
        <v>115.49</v>
      </c>
      <c r="D41" s="94">
        <f>D17+D29+D36+D40</f>
        <v>70.790000000000006</v>
      </c>
    </row>
    <row r="42" spans="1:4">
      <c r="A42" s="95"/>
      <c r="B42" s="95"/>
      <c r="C42" s="96"/>
      <c r="D42" s="96"/>
    </row>
    <row r="43" spans="1:4">
      <c r="A43" s="95" t="s">
        <v>601</v>
      </c>
      <c r="B43" s="95"/>
      <c r="C43" s="96"/>
      <c r="D43" s="96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 Sintético</vt:lpstr>
      <vt:lpstr>Cronograma</vt:lpstr>
      <vt:lpstr>CPU</vt:lpstr>
      <vt:lpstr>BDI</vt:lpstr>
      <vt:lpstr>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2022-10-18T16:44:30Z</cp:lastPrinted>
  <dcterms:created xsi:type="dcterms:W3CDTF">2022-10-18T12:08:15Z</dcterms:created>
  <dcterms:modified xsi:type="dcterms:W3CDTF">2022-10-26T17:05:39Z</dcterms:modified>
</cp:coreProperties>
</file>