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NICIANA NOURA\PMA 2023\LICITAÇÃO\08-23- PRAÇA DA ASMOVIM\LICITAÇÃO\TEXTO\"/>
    </mc:Choice>
  </mc:AlternateContent>
  <xr:revisionPtr revIDLastSave="0" documentId="13_ncr:1_{3794A007-E94F-4A47-9BC5-A95A656266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" r:id="rId1"/>
    <sheet name="CRONOGRAMA" sheetId="2" r:id="rId2"/>
    <sheet name="CPU" sheetId="3" r:id="rId3"/>
    <sheet name="BDI" sheetId="4" r:id="rId4"/>
    <sheet name="LS" sheetId="5" r:id="rId5"/>
  </sheets>
  <calcPr calcId="191029"/>
</workbook>
</file>

<file path=xl/calcChain.xml><?xml version="1.0" encoding="utf-8"?>
<calcChain xmlns="http://schemas.openxmlformats.org/spreadsheetml/2006/main">
  <c r="D43" i="4" l="1"/>
  <c r="D44" i="4" s="1"/>
  <c r="D41" i="4"/>
  <c r="I41" i="4" s="1"/>
  <c r="I42" i="4" s="1"/>
  <c r="D39" i="4"/>
  <c r="I39" i="4" s="1"/>
  <c r="D38" i="4"/>
  <c r="I38" i="4" s="1"/>
  <c r="D37" i="4"/>
  <c r="I37" i="4" s="1"/>
  <c r="I32" i="4"/>
  <c r="I27" i="4"/>
  <c r="I18" i="4" s="1"/>
  <c r="I17" i="4" s="1"/>
  <c r="D46" i="4" s="1"/>
  <c r="I15" i="4"/>
  <c r="I11" i="4"/>
  <c r="E41" i="5"/>
  <c r="D41" i="5"/>
  <c r="E37" i="5"/>
  <c r="D37" i="5"/>
  <c r="E30" i="5"/>
  <c r="D30" i="5"/>
  <c r="E18" i="5"/>
  <c r="D18" i="5"/>
  <c r="D42" i="5" l="1"/>
  <c r="I40" i="4"/>
  <c r="D47" i="4"/>
  <c r="I46" i="4"/>
  <c r="I47" i="4" s="1"/>
  <c r="I43" i="4"/>
  <c r="I44" i="4" s="1"/>
  <c r="D40" i="4"/>
  <c r="D42" i="4"/>
  <c r="E42" i="5"/>
  <c r="I49" i="4" l="1"/>
  <c r="D49" i="4"/>
</calcChain>
</file>

<file path=xl/sharedStrings.xml><?xml version="1.0" encoding="utf-8"?>
<sst xmlns="http://schemas.openxmlformats.org/spreadsheetml/2006/main" count="1762" uniqueCount="674">
  <si>
    <t>SEDOP</t>
  </si>
  <si>
    <t>m²</t>
  </si>
  <si>
    <t>Próprio</t>
  </si>
  <si>
    <t>m</t>
  </si>
  <si>
    <t xml:space="preserve"> 2 </t>
  </si>
  <si>
    <t>DEMOLIÇÕES E RETIRADAS</t>
  </si>
  <si>
    <t xml:space="preserve"> 2.1 </t>
  </si>
  <si>
    <t xml:space="preserve"> 020628 </t>
  </si>
  <si>
    <t>Retirada de piso cimentado</t>
  </si>
  <si>
    <t xml:space="preserve"> 2.2 </t>
  </si>
  <si>
    <t xml:space="preserve"> 020174 </t>
  </si>
  <si>
    <t>Retirada de entulho - manualmente (incluindo caixa coletora)</t>
  </si>
  <si>
    <t>m³</t>
  </si>
  <si>
    <t xml:space="preserve"> 2.3 </t>
  </si>
  <si>
    <t xml:space="preserve"> 020016 </t>
  </si>
  <si>
    <t>Demolição manual de alvenaria de tijolo</t>
  </si>
  <si>
    <t xml:space="preserve"> 2.4 </t>
  </si>
  <si>
    <t xml:space="preserve"> 13334 </t>
  </si>
  <si>
    <t>ORSE</t>
  </si>
  <si>
    <t>Retirada manual de grama com reaproveitamento</t>
  </si>
  <si>
    <t xml:space="preserve"> 2.5 </t>
  </si>
  <si>
    <t xml:space="preserve"> 8344 </t>
  </si>
  <si>
    <t>Desmontagem de Estrutura Metálica com retirada de solda e corte de peças por meio de lixadeira</t>
  </si>
  <si>
    <t xml:space="preserve"> 2.6 </t>
  </si>
  <si>
    <t xml:space="preserve"> 100 </t>
  </si>
  <si>
    <t>RETIRADA DE BRINQUEDOS</t>
  </si>
  <si>
    <t>UND</t>
  </si>
  <si>
    <t xml:space="preserve"> 3 </t>
  </si>
  <si>
    <t>PAVIMENTAÇÃO</t>
  </si>
  <si>
    <t xml:space="preserve"> 3.1 </t>
  </si>
  <si>
    <t>MOVIMENTAÇÃO DE TERRA</t>
  </si>
  <si>
    <t xml:space="preserve"> 3.1.1 </t>
  </si>
  <si>
    <t xml:space="preserve"> 030011 </t>
  </si>
  <si>
    <t>Aterro incluindo carga, descarga, transporte e apiloamento</t>
  </si>
  <si>
    <t xml:space="preserve"> 3.2 </t>
  </si>
  <si>
    <t>PASSEIO PÚBLICO</t>
  </si>
  <si>
    <t xml:space="preserve"> 3.2.1 </t>
  </si>
  <si>
    <t xml:space="preserve"> SESAN 355 </t>
  </si>
  <si>
    <t>PISO EM CONCRETO COM 20MPA COM JUNTA ELASTICA POLIURETANO E= 7 CM</t>
  </si>
  <si>
    <t xml:space="preserve"> 3.2.2 </t>
  </si>
  <si>
    <t xml:space="preserve"> 94267 </t>
  </si>
  <si>
    <t>SINAPI</t>
  </si>
  <si>
    <t>GUIA (MEIO-FIO) E SARJETA CONJUGADOS DE CONCRETO, MOLDADA  IN LOCO  EM TRECHO RETO COM EXTRUSORA, 45 CM BASE (15 CM BASE DA GUIA + 30 CM BASE DA SARJETA) X 22 CM ALTURA. AF_06/2016</t>
  </si>
  <si>
    <t>M</t>
  </si>
  <si>
    <t xml:space="preserve"> 3.2.3 </t>
  </si>
  <si>
    <t xml:space="preserve"> 102498 </t>
  </si>
  <si>
    <t>PINTURA DE MEIO-FIO COM TINTA BRANCA A BASE DE CAL (CAIAÇÃO). AF_05/2021</t>
  </si>
  <si>
    <t xml:space="preserve"> 3.2.4 </t>
  </si>
  <si>
    <t xml:space="preserve"> 2171 </t>
  </si>
  <si>
    <t>Piso cimentado liso traço 1:5, e = 3 cm, c/ junta plástica 3 x 27 mm</t>
  </si>
  <si>
    <t xml:space="preserve"> 3.2.5 </t>
  </si>
  <si>
    <t xml:space="preserve"> 7324 </t>
  </si>
  <si>
    <t>Piso tátil direcional e/ou alerta, de concreto, colorido, p/deficientes visuais, dimensões 25x25cm, aplicado com argamassa industrializada ac-ii, rejuntado, exclusive regularização de base</t>
  </si>
  <si>
    <t xml:space="preserve"> 4 </t>
  </si>
  <si>
    <t>ACADEMIA PÚBLICA</t>
  </si>
  <si>
    <t xml:space="preserve"> 4.1 </t>
  </si>
  <si>
    <t>EQUIPAMENTOS</t>
  </si>
  <si>
    <t xml:space="preserve"> 4.1.1 </t>
  </si>
  <si>
    <t xml:space="preserve"> 12447 </t>
  </si>
  <si>
    <t>Equipamento de ginástica - surf duplo - galvanizado - Rev 01</t>
  </si>
  <si>
    <t>un</t>
  </si>
  <si>
    <t xml:space="preserve"> 4.1.2 </t>
  </si>
  <si>
    <t xml:space="preserve"> 11387 </t>
  </si>
  <si>
    <t>Equipamento de ginástica - simulador de caminhada simples - galvanizado - Rev 01</t>
  </si>
  <si>
    <t xml:space="preserve"> 4.1.3 </t>
  </si>
  <si>
    <t xml:space="preserve"> 9143 </t>
  </si>
  <si>
    <t>Equipamento de ginástica - alongador - galvanizado - Rev 01</t>
  </si>
  <si>
    <t xml:space="preserve"> 4.1.4 </t>
  </si>
  <si>
    <t xml:space="preserve"> 0005 </t>
  </si>
  <si>
    <t>PEITORAL DUPLO ART. SUPERIOR , EM TUBO DE AÇO CARBONO - EQUIPAMENTO DE GINÁSTICA PARA ACADEMIA AO AR LIVRE / ACADEMIA DA TERCEIRA IDADE - ATI, INSTALADO SOBRE PISO DE CONCRETO EXISTENTE.</t>
  </si>
  <si>
    <t xml:space="preserve"> 4.1.5 </t>
  </si>
  <si>
    <t xml:space="preserve"> 13194 </t>
  </si>
  <si>
    <t>Equipamento de ginástica - APC - Bicicleta de Mão - galvanizado</t>
  </si>
  <si>
    <t xml:space="preserve"> 4.2 </t>
  </si>
  <si>
    <t xml:space="preserve"> 4.2.1 </t>
  </si>
  <si>
    <t xml:space="preserve"> 260728 </t>
  </si>
  <si>
    <t>Bloco de concreto intertravado e=8cm (incl. colchao de areia e rejuntamento)</t>
  </si>
  <si>
    <t xml:space="preserve"> 4.2.2 </t>
  </si>
  <si>
    <t xml:space="preserve"> 260168 </t>
  </si>
  <si>
    <t>Plantio de grama (incl. terra preta)</t>
  </si>
  <si>
    <t xml:space="preserve"> 4.2.3 </t>
  </si>
  <si>
    <t xml:space="preserve"> 98504 </t>
  </si>
  <si>
    <t>PLANTIO DE LUTIELA PERPÉTUA</t>
  </si>
  <si>
    <t xml:space="preserve"> 4.2.4 </t>
  </si>
  <si>
    <t xml:space="preserve"> 9126 </t>
  </si>
  <si>
    <t>Planta - Ipê roxo (tabebuia) h=1,00m, fornecimento e plantio</t>
  </si>
  <si>
    <t xml:space="preserve"> 4.2.5 </t>
  </si>
  <si>
    <t xml:space="preserve"> 7633 </t>
  </si>
  <si>
    <t>Planta - Ipê amarelo (tabebuia chrysotricha) h=1,00m, fornecimento e plantio</t>
  </si>
  <si>
    <t xml:space="preserve"> 4.3 </t>
  </si>
  <si>
    <t>CANTEIRO</t>
  </si>
  <si>
    <t xml:space="preserve"> 4.3.1 </t>
  </si>
  <si>
    <t xml:space="preserve"> 251510 </t>
  </si>
  <si>
    <t>Lixeira em tela moeda</t>
  </si>
  <si>
    <t>UN</t>
  </si>
  <si>
    <t xml:space="preserve"> 4.3.2 </t>
  </si>
  <si>
    <t xml:space="preserve"> 243 </t>
  </si>
  <si>
    <t>Banco em concreto pré moldado (2,00 x 0,40 x 0,42m)</t>
  </si>
  <si>
    <t xml:space="preserve"> 5 </t>
  </si>
  <si>
    <t>PLAYGROUND</t>
  </si>
  <si>
    <t xml:space="preserve"> 5.1 </t>
  </si>
  <si>
    <t xml:space="preserve"> 5.1.1 </t>
  </si>
  <si>
    <t xml:space="preserve"> 9160 </t>
  </si>
  <si>
    <t>Brinquedo - Gira-gira (carrossel ø=1,70m), em tubo de ferro galvanizado de 1 1/2" e assento em chapa galvanizada e=1/4", sergipark ou similar</t>
  </si>
  <si>
    <t xml:space="preserve"> 5.1.2 </t>
  </si>
  <si>
    <t xml:space="preserve"> 13086 </t>
  </si>
  <si>
    <t>Brinquedo - Gangorra Dupla, modelo M119, da Lúdico Brinquedos Inteligentes ou similar</t>
  </si>
  <si>
    <t xml:space="preserve"> 5.1.3 </t>
  </si>
  <si>
    <t xml:space="preserve"> 7185 </t>
  </si>
  <si>
    <t>Escorregadeira (Sergipark ou similar)</t>
  </si>
  <si>
    <t xml:space="preserve"> 5.1.4 </t>
  </si>
  <si>
    <t xml:space="preserve"> SESAN 4.7.0 </t>
  </si>
  <si>
    <t>Balanço dulplo com PCD</t>
  </si>
  <si>
    <t xml:space="preserve"> 5.2 </t>
  </si>
  <si>
    <t xml:space="preserve"> 5.2.1 </t>
  </si>
  <si>
    <t xml:space="preserve"> 261471 </t>
  </si>
  <si>
    <t>Bloco de concreto intertravado pigmentado AMARELO (incl. colchão de areia e rejuntamento)</t>
  </si>
  <si>
    <t xml:space="preserve"> 5.2.2 </t>
  </si>
  <si>
    <t xml:space="preserve"> 260278 </t>
  </si>
  <si>
    <t>Colchão de areia e=20 cm</t>
  </si>
  <si>
    <t xml:space="preserve"> 5.2.3 </t>
  </si>
  <si>
    <t xml:space="preserve"> 5.3 </t>
  </si>
  <si>
    <t xml:space="preserve"> 5.3.1 </t>
  </si>
  <si>
    <t xml:space="preserve"> 171212 </t>
  </si>
  <si>
    <t>SBC</t>
  </si>
  <si>
    <t>TENTO DE CONCRETO MOLDADO NO LOCAL 10/15cm</t>
  </si>
  <si>
    <t xml:space="preserve"> 5.3.2 </t>
  </si>
  <si>
    <t xml:space="preserve"> 5.4 </t>
  </si>
  <si>
    <t>PAISAGISMO</t>
  </si>
  <si>
    <t xml:space="preserve"> 5.4.1 </t>
  </si>
  <si>
    <t xml:space="preserve"> 98511 </t>
  </si>
  <si>
    <t>PLANTIO DE ÁRVORE ORNAMENTAL COM ALTURA DE MUDA MAIOR QUE 2,00 M E MENOR OU IGUAL A 4,00 M. AF_05/2018</t>
  </si>
  <si>
    <t xml:space="preserve"> 5.4.2 </t>
  </si>
  <si>
    <t xml:space="preserve"> 5.4.3 </t>
  </si>
  <si>
    <t xml:space="preserve"> 5.4.4 </t>
  </si>
  <si>
    <t xml:space="preserve"> 6 </t>
  </si>
  <si>
    <t>QUADRAS</t>
  </si>
  <si>
    <t xml:space="preserve"> 6.1 </t>
  </si>
  <si>
    <t>QUADRA DE AREIA</t>
  </si>
  <si>
    <t xml:space="preserve"> 6.1.1 </t>
  </si>
  <si>
    <t xml:space="preserve"> 6.1.2 </t>
  </si>
  <si>
    <t xml:space="preserve"> 6.1.3 </t>
  </si>
  <si>
    <t xml:space="preserve"> CPU-177 </t>
  </si>
  <si>
    <t>Fundação Rasa - Sapata (1,0x1,0x1,20m) com ferragem 3/8" e concreto 25 MPa</t>
  </si>
  <si>
    <t xml:space="preserve"> 6.1.4 </t>
  </si>
  <si>
    <t xml:space="preserve"> 051172 </t>
  </si>
  <si>
    <t xml:space="preserve"> 6.1.5 </t>
  </si>
  <si>
    <t xml:space="preserve"> 240244 </t>
  </si>
  <si>
    <t xml:space="preserve"> 251530 </t>
  </si>
  <si>
    <t>Tela de nylon</t>
  </si>
  <si>
    <t xml:space="preserve"> 12776 </t>
  </si>
  <si>
    <t>Refletor modular LED DC com DPS 2 x 50w de potência, alumínio, 5000k, 150LM/W, Autovolt, branca, ref.: RFMLED-DC-DPS-150-100-50-3C-ME, da marca G-light ou similar</t>
  </si>
  <si>
    <t xml:space="preserve"> 6.2 </t>
  </si>
  <si>
    <t>QUADRA POLIESPORTIVA</t>
  </si>
  <si>
    <t xml:space="preserve"> 6.2.1 </t>
  </si>
  <si>
    <t xml:space="preserve"> 5022 </t>
  </si>
  <si>
    <t>Enceramento de piso de alta resistência (existente)</t>
  </si>
  <si>
    <t xml:space="preserve"> 6.2.2 </t>
  </si>
  <si>
    <t xml:space="preserve"> 150207 </t>
  </si>
  <si>
    <t>Acrílica para piso</t>
  </si>
  <si>
    <t xml:space="preserve"> 6.2.3 </t>
  </si>
  <si>
    <t xml:space="preserve"> 6.2.4 </t>
  </si>
  <si>
    <t xml:space="preserve"> 6.2.5 </t>
  </si>
  <si>
    <t xml:space="preserve"> 153 </t>
  </si>
  <si>
    <t>Alvenaria bloco cerâmico vedação, 9x19x24cm, e=19cm, com argamassa t5 - 1:2:8 (cimento/cal/areia), junta=1cm - Rev.08</t>
  </si>
  <si>
    <t xml:space="preserve"> 6.2.6 </t>
  </si>
  <si>
    <t xml:space="preserve"> 110762 </t>
  </si>
  <si>
    <t>Emboço com argamassa 1:6:Adit. Plast.</t>
  </si>
  <si>
    <t xml:space="preserve"> 6.2.7 </t>
  </si>
  <si>
    <t xml:space="preserve"> 110763 </t>
  </si>
  <si>
    <t>Reboco com argamassa 1:6:Adit. Plast.</t>
  </si>
  <si>
    <t xml:space="preserve"> 6.2.8 </t>
  </si>
  <si>
    <t xml:space="preserve"> 110143 </t>
  </si>
  <si>
    <t>Chapisco de cimento e areia no traço 1:3</t>
  </si>
  <si>
    <t xml:space="preserve"> 6.2.9 </t>
  </si>
  <si>
    <t xml:space="preserve"> 12510 </t>
  </si>
  <si>
    <t>Estrutura Metálica p/ Cobertura c/Vigas-Treliça Pratt UDC150 e terças em UDC 127, 2 águas, sem lanternin, vãos 20,01 a 30,0m, pintado 1 d oxido ferro + 2 d esmalte epóxi branco, exceto forn. Telhas - Executada</t>
  </si>
  <si>
    <t xml:space="preserve"> 6.2.10 </t>
  </si>
  <si>
    <t xml:space="preserve"> 11514 </t>
  </si>
  <si>
    <t>Limpeza de superfície metálica com SUMACLEAN WB, da Sherwin Williams - Sumaré ou similar</t>
  </si>
  <si>
    <t xml:space="preserve"> 6.2.11 </t>
  </si>
  <si>
    <t xml:space="preserve"> 95135 </t>
  </si>
  <si>
    <t>LOCACAO DE ANDAIME METALICO TUBULAR TIPO TORRE</t>
  </si>
  <si>
    <t>M/MES</t>
  </si>
  <si>
    <t xml:space="preserve"> 6.2.12 </t>
  </si>
  <si>
    <t xml:space="preserve"> 9961 </t>
  </si>
  <si>
    <t>Telhamento com telha metálica em chapa de aço galvanizado natural ondulada e=0,5mm</t>
  </si>
  <si>
    <t xml:space="preserve"> 6.2.13 </t>
  </si>
  <si>
    <t>Demolição de alvenaria de bloco cerâmico e=0,09m - revestida</t>
  </si>
  <si>
    <t xml:space="preserve"> 6.2.14 </t>
  </si>
  <si>
    <t xml:space="preserve"> 020020 </t>
  </si>
  <si>
    <t>Demolição da estrutura em madeira da cobertura</t>
  </si>
  <si>
    <t xml:space="preserve"> 6.2.15 </t>
  </si>
  <si>
    <t xml:space="preserve"> PMA.SESAN.301 </t>
  </si>
  <si>
    <t>ARQUIBANCADA PADRÃO DE CONCRETO SEM SOLO, METRO DE CADA DEGRAU DE 40 CM, DESEMPENADO A FRESCO- (PADRÃO SEE)</t>
  </si>
  <si>
    <t xml:space="preserve"> 6.2.16 </t>
  </si>
  <si>
    <t>Recuperação de alambrado p/ quadra (tubo fo e tela de arame galv.-12 # 2")</t>
  </si>
  <si>
    <t xml:space="preserve"> 6.2.17 </t>
  </si>
  <si>
    <t xml:space="preserve"> 5077 </t>
  </si>
  <si>
    <t>Calha Pluvial de beiral, Ø 125mm, PVC, semicircular, linha Aquapluv, Tigre ou similar, exclusive condutores</t>
  </si>
  <si>
    <t xml:space="preserve"> 6.2.18 </t>
  </si>
  <si>
    <t xml:space="preserve"> 250610 </t>
  </si>
  <si>
    <t>Equipamento completo p/ quadra de esportes</t>
  </si>
  <si>
    <t>CJ</t>
  </si>
  <si>
    <t xml:space="preserve"> 6.3 </t>
  </si>
  <si>
    <t xml:space="preserve"> 6.3.1 </t>
  </si>
  <si>
    <t>TENTO DE CONCRETO MOLDADO NO LOCAL 10/20x40cm</t>
  </si>
  <si>
    <t xml:space="preserve"> 6.3.2 </t>
  </si>
  <si>
    <t xml:space="preserve"> 6.3.3 </t>
  </si>
  <si>
    <t xml:space="preserve"> 6.4 </t>
  </si>
  <si>
    <t xml:space="preserve"> 6.4.1 </t>
  </si>
  <si>
    <t xml:space="preserve"> 7 </t>
  </si>
  <si>
    <t>PERGOLADO</t>
  </si>
  <si>
    <t xml:space="preserve"> 7.1 </t>
  </si>
  <si>
    <t>ESTRUTURA</t>
  </si>
  <si>
    <t xml:space="preserve"> 7.1.1 </t>
  </si>
  <si>
    <t xml:space="preserve"> 99059 </t>
  </si>
  <si>
    <t>LOCACAO CONVENCIONAL DE OBRA, UTILIZANDO GABARITO DE TÁBUAS CORRIDAS PONTALETADAS A CADA 2,00M -  2 UTILIZAÇÕES. AF_10/2018</t>
  </si>
  <si>
    <t xml:space="preserve"> 7.1.2 </t>
  </si>
  <si>
    <t xml:space="preserve"> 7.1.3 </t>
  </si>
  <si>
    <t xml:space="preserve"> 7.1.4 </t>
  </si>
  <si>
    <t xml:space="preserve"> 4808 </t>
  </si>
  <si>
    <t>Madeiramento em massaranduba para telhado, peça principal serrada 8 x18cm com abertura de encaixes</t>
  </si>
  <si>
    <t xml:space="preserve"> 7.2 </t>
  </si>
  <si>
    <t xml:space="preserve"> 7.2.1 </t>
  </si>
  <si>
    <t xml:space="preserve"> 7.2.2 </t>
  </si>
  <si>
    <t xml:space="preserve"> 7.2.3 </t>
  </si>
  <si>
    <t xml:space="preserve"> 7.2.4 </t>
  </si>
  <si>
    <t>Bloco de concreto intertravado pigmentado AZUL (incl. colchão de areia e rejuntamento)</t>
  </si>
  <si>
    <t xml:space="preserve"> 7.3 </t>
  </si>
  <si>
    <t xml:space="preserve"> 7.3.1 </t>
  </si>
  <si>
    <t xml:space="preserve"> 7.3.2 </t>
  </si>
  <si>
    <t xml:space="preserve"> 7.4 </t>
  </si>
  <si>
    <t xml:space="preserve"> 7.4.1 </t>
  </si>
  <si>
    <t xml:space="preserve"> 98509 </t>
  </si>
  <si>
    <t>PLANTIO DE ARBUSTO OU  CERCA VIVA. AF_05/2018</t>
  </si>
  <si>
    <t xml:space="preserve"> 7.5 </t>
  </si>
  <si>
    <t>ILUMINAÇÃO</t>
  </si>
  <si>
    <t xml:space="preserve"> 7.5.1 </t>
  </si>
  <si>
    <t xml:space="preserve"> PMA.SESAN.232 </t>
  </si>
  <si>
    <t>Poste decorativo com 04 pétalas, em tubo de alumínio com difusor em vidro leitoso brilhante, ref. XR-708/2 da Xoulux ou similar, com 6,00m, inclusive lâmpada LED 100W</t>
  </si>
  <si>
    <t xml:space="preserve"> 7.5.2 </t>
  </si>
  <si>
    <t xml:space="preserve"> PMA.SESAN.231 </t>
  </si>
  <si>
    <t>Poste decorativo com 02 pétalas, em tubo de alumínio com difusor em vidro leitoso brilhante, ref. XR-708/2 da Xoulux ou similar, com 6,00m, inclusive lâmpada LED 100W</t>
  </si>
  <si>
    <t xml:space="preserve"> 7.6 </t>
  </si>
  <si>
    <t>QUIOSQUES</t>
  </si>
  <si>
    <t xml:space="preserve"> 7.6.1 </t>
  </si>
  <si>
    <t>FUNDAÇÃO</t>
  </si>
  <si>
    <t xml:space="preserve"> 7.6.1.1 </t>
  </si>
  <si>
    <t xml:space="preserve"> 7.6.1.2 </t>
  </si>
  <si>
    <t xml:space="preserve"> 030010 </t>
  </si>
  <si>
    <t>Escavação manual ate 1.50m de profundidade</t>
  </si>
  <si>
    <t xml:space="preserve"> 7.6.1.3 </t>
  </si>
  <si>
    <t>Fundação Rasa - Sapata (1,00x1,00x1,20m) com ferragem 3/8" e concreto 25 MPa</t>
  </si>
  <si>
    <t xml:space="preserve"> 7.6.1.4 </t>
  </si>
  <si>
    <t xml:space="preserve"> 080676 </t>
  </si>
  <si>
    <t>Impermeabilização com massa asfáltica para concreto (2 demãos)</t>
  </si>
  <si>
    <t xml:space="preserve"> 7.6.2 </t>
  </si>
  <si>
    <t>SUPERESTRUTURA</t>
  </si>
  <si>
    <t xml:space="preserve"> 7.6.2.1 </t>
  </si>
  <si>
    <t>PILAR</t>
  </si>
  <si>
    <t xml:space="preserve"> 7.6.2.1.1 </t>
  </si>
  <si>
    <t>Concreto armado FCK=25MPA com forma aparente - 1 reaproveitamento</t>
  </si>
  <si>
    <t xml:space="preserve"> 7.6.2.2 </t>
  </si>
  <si>
    <t>VIGAMENTO</t>
  </si>
  <si>
    <t xml:space="preserve"> 7.6.2.2.1 </t>
  </si>
  <si>
    <t xml:space="preserve"> 7.6.3 </t>
  </si>
  <si>
    <t xml:space="preserve"> 7.6.3.1 </t>
  </si>
  <si>
    <t xml:space="preserve"> 130119 </t>
  </si>
  <si>
    <t>Lajota ceramica -  (Padrão Médio)</t>
  </si>
  <si>
    <t xml:space="preserve"> 7.6.3.2 </t>
  </si>
  <si>
    <t xml:space="preserve"> 10866 </t>
  </si>
  <si>
    <t>Rejuntamento de revestimentos cerâmicos 30cm x 60cm - Rev 01_05/2022</t>
  </si>
  <si>
    <t xml:space="preserve"> 7.6.4 </t>
  </si>
  <si>
    <t>REVESTIMENTOS</t>
  </si>
  <si>
    <t xml:space="preserve"> 7.6.4.1 </t>
  </si>
  <si>
    <t xml:space="preserve"> 7.6.4.2 </t>
  </si>
  <si>
    <t xml:space="preserve"> 7.6.4.3 </t>
  </si>
  <si>
    <t xml:space="preserve"> 7.6.5 </t>
  </si>
  <si>
    <t>COBERTURA</t>
  </si>
  <si>
    <t xml:space="preserve"> 7.6.5.1 </t>
  </si>
  <si>
    <t xml:space="preserve"> 4809 </t>
  </si>
  <si>
    <t>Madeiramento em massaranduba para telhado, peça principal serrada 14cm x14cm, com abertura de encaixes</t>
  </si>
  <si>
    <t xml:space="preserve"> 7.6.5.2 </t>
  </si>
  <si>
    <t xml:space="preserve"> 070058 </t>
  </si>
  <si>
    <t>Cobertura - telha plan</t>
  </si>
  <si>
    <t xml:space="preserve"> 7.6.6 </t>
  </si>
  <si>
    <t>ESQUADRIAS</t>
  </si>
  <si>
    <t xml:space="preserve"> 7.6.6.1 </t>
  </si>
  <si>
    <t xml:space="preserve"> 91341 </t>
  </si>
  <si>
    <t>PORTA EM ALUMÍNIO DE ABRIR TIPO VENEZIANA COM GUARNIÇÃO, FIXAÇÃO COM PARAFUSOS - FORNECIMENTO E INSTALAÇÃO. AF_12/2019</t>
  </si>
  <si>
    <t xml:space="preserve"> 7.6.7 </t>
  </si>
  <si>
    <t>PINTURA</t>
  </si>
  <si>
    <t xml:space="preserve"> 7.6.7.1 </t>
  </si>
  <si>
    <t xml:space="preserve"> 150253 </t>
  </si>
  <si>
    <t>Acrilica fosca int./ext. c/massa e selador - 3 demaos</t>
  </si>
  <si>
    <t xml:space="preserve"> 7.6.8 </t>
  </si>
  <si>
    <t>BANCADAS</t>
  </si>
  <si>
    <t xml:space="preserve"> 7.6.8.1 </t>
  </si>
  <si>
    <t xml:space="preserve"> 170475 </t>
  </si>
  <si>
    <t>MARMORITE/GRANILITE FUNDIDO NO LOCAL</t>
  </si>
  <si>
    <t xml:space="preserve"> 7.6.9 </t>
  </si>
  <si>
    <t>INSTALAÇÕES ELETRICAS</t>
  </si>
  <si>
    <t xml:space="preserve"> 7.6.9.1 </t>
  </si>
  <si>
    <t xml:space="preserve"> 170073 </t>
  </si>
  <si>
    <t>Quadro de mediçao bifasico (c/ disjuntor)</t>
  </si>
  <si>
    <t xml:space="preserve"> 7.6.9.2 </t>
  </si>
  <si>
    <t xml:space="preserve"> 12240 </t>
  </si>
  <si>
    <t>Quadro de distribuição de sobrepor, em resina termoplástica, para até 12 disjuntores, com barramento, padrão DIN, exclusive disjuntores</t>
  </si>
  <si>
    <t xml:space="preserve"> 7.6.9.3 </t>
  </si>
  <si>
    <t xml:space="preserve"> 170081 </t>
  </si>
  <si>
    <t>Ponto de luz / força (c/tubul., cx. e fiaçao) ate 200W</t>
  </si>
  <si>
    <t>PT</t>
  </si>
  <si>
    <t xml:space="preserve"> 7.6.9.4 </t>
  </si>
  <si>
    <t xml:space="preserve"> 103782 </t>
  </si>
  <si>
    <t>LUMINÁRIA TIPO PLAFON CIRCULAR, DE SOBREPOR, COM LED DE 12/13 W - FORNECIMENTO E INSTALAÇÃO. AF_03/2022</t>
  </si>
  <si>
    <t xml:space="preserve"> 7.6.9.5 </t>
  </si>
  <si>
    <t xml:space="preserve"> 170339 </t>
  </si>
  <si>
    <t>Tomada 2P+T 10A (s/fiaçao)</t>
  </si>
  <si>
    <t xml:space="preserve"> 7.6.9.6 </t>
  </si>
  <si>
    <t xml:space="preserve"> 170334 </t>
  </si>
  <si>
    <t>Interruptor 2 teclas simples (s/fiaçao)</t>
  </si>
  <si>
    <t xml:space="preserve"> 7.6.10 </t>
  </si>
  <si>
    <t>INSTALAÇÕES HIDRÁULICAS</t>
  </si>
  <si>
    <t xml:space="preserve"> 7.6.10.1 </t>
  </si>
  <si>
    <t>ÁGUA FRIA</t>
  </si>
  <si>
    <t xml:space="preserve"> 7.6.10.1.1 </t>
  </si>
  <si>
    <t xml:space="preserve"> 180299 </t>
  </si>
  <si>
    <t>Ponto de agua (incl. tubos e conexoes)</t>
  </si>
  <si>
    <t xml:space="preserve"> 7.6.10.1.2 </t>
  </si>
  <si>
    <t xml:space="preserve"> 052954 </t>
  </si>
  <si>
    <t>CAIXA D'AGUA POLIETILENO 500 LITROS</t>
  </si>
  <si>
    <t xml:space="preserve"> 7.6.10.1.3 </t>
  </si>
  <si>
    <t xml:space="preserve"> 190230 </t>
  </si>
  <si>
    <t>Torneira plastica de 1/2"</t>
  </si>
  <si>
    <t xml:space="preserve"> 7.6.10.2 </t>
  </si>
  <si>
    <t>ESGOTO</t>
  </si>
  <si>
    <t xml:space="preserve"> 7.6.10.2.1 </t>
  </si>
  <si>
    <t xml:space="preserve"> 180214 </t>
  </si>
  <si>
    <t>Ponto de esgoto (incl. tubos, conexoes,cx. e ralos)</t>
  </si>
  <si>
    <t xml:space="preserve"> 7.6.10.2.2 </t>
  </si>
  <si>
    <t xml:space="preserve"> 98110 </t>
  </si>
  <si>
    <t>CAIXA DE GORDURA PEQUENA (CAPACIDADE: 19 L), CIRCULAR, EM PVC, DIÂMETRO INTERNO= 0,3 M. AF_12/2020</t>
  </si>
  <si>
    <t xml:space="preserve"> 7.6.10.2.3 </t>
  </si>
  <si>
    <t xml:space="preserve"> 180486 </t>
  </si>
  <si>
    <t>Sumidouro em concreto armado d=0,80m p=1,40m cap=40 pessoas</t>
  </si>
  <si>
    <t xml:space="preserve"> 8 </t>
  </si>
  <si>
    <t>SERVIÇOS FINAIS</t>
  </si>
  <si>
    <t xml:space="preserve"> 8.1 </t>
  </si>
  <si>
    <t xml:space="preserve"> 2450 </t>
  </si>
  <si>
    <t>Limpeza geral</t>
  </si>
  <si>
    <t xml:space="preserve"> 8.2 </t>
  </si>
  <si>
    <t xml:space="preserve"> PMA.SESAN.226 </t>
  </si>
  <si>
    <t>PLACA DE INAUGURAÇÃO COMPLETA</t>
  </si>
  <si>
    <t>UNIDADE</t>
  </si>
  <si>
    <t>Total Geral</t>
  </si>
  <si>
    <t>PREFEITURA MUNICIPAL DE ANANINDEUA - PMA</t>
  </si>
  <si>
    <t>SECRETARIA MUNICIPAL DE SANEAMENTO E INFRA ESTRUTURA - SESAN</t>
  </si>
  <si>
    <t>OBRA: REFORMA DA PRAÇA DO ASMOVIM</t>
  </si>
  <si>
    <t>LOCAL: TV. OLIVEIRA - DISTRITO INDUSTRIAL - ANANINDEUA - PA</t>
  </si>
  <si>
    <t>ORÇAMENTO</t>
  </si>
  <si>
    <t>Item</t>
  </si>
  <si>
    <t>Descrição</t>
  </si>
  <si>
    <t>Total Por Etapa</t>
  </si>
  <si>
    <t>1º MÊS</t>
  </si>
  <si>
    <t>2° MÊS</t>
  </si>
  <si>
    <t xml:space="preserve"> 1 </t>
  </si>
  <si>
    <t>SERVIÇOS INICIAIS</t>
  </si>
  <si>
    <t/>
  </si>
  <si>
    <t>Porcentagem</t>
  </si>
  <si>
    <t>Custo</t>
  </si>
  <si>
    <t>Porcentagem Acumulado</t>
  </si>
  <si>
    <t>100,0%</t>
  </si>
  <si>
    <t>Custo Acumulado</t>
  </si>
  <si>
    <t>3° MÊS</t>
  </si>
  <si>
    <t>4° MÊS</t>
  </si>
  <si>
    <t>Planilha Orçamentária Analítica</t>
  </si>
  <si>
    <t>Código</t>
  </si>
  <si>
    <t>Banco</t>
  </si>
  <si>
    <t>Tipo</t>
  </si>
  <si>
    <t>Und</t>
  </si>
  <si>
    <t>Quant.</t>
  </si>
  <si>
    <t>Valor Unit</t>
  </si>
  <si>
    <t>Total</t>
  </si>
  <si>
    <t>Composição</t>
  </si>
  <si>
    <t>Composição Auxiliar</t>
  </si>
  <si>
    <t>SERVENTE COM ENCARGOS COMPLEMENTARES</t>
  </si>
  <si>
    <t>H</t>
  </si>
  <si>
    <t>Insumo</t>
  </si>
  <si>
    <t>Material</t>
  </si>
  <si>
    <t>KG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</si>
  <si>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</si>
  <si>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</si>
  <si>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</si>
  <si>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</si>
  <si>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</si>
  <si>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</si>
  <si>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</si>
  <si>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1.3 </t>
  </si>
  <si>
    <t xml:space="preserve"> SESAN 1.5.2 </t>
  </si>
  <si>
    <t>TAPUME COM TELHA METÁLICA E REDE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</si>
  <si>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</si>
  <si>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</si>
  <si>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</si>
  <si>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</si>
  <si>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</si>
  <si>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</si>
  <si>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PEDREIRO COM ENCARGOS COMPLEMENTARES</t>
  </si>
  <si>
    <t xml:space="preserve"> 10549 </t>
  </si>
  <si>
    <t>Encargos Complementares - Servente</t>
  </si>
  <si>
    <t>Provisórios</t>
  </si>
  <si>
    <t>h</t>
  </si>
  <si>
    <t xml:space="preserve"> 00006111 </t>
  </si>
  <si>
    <t>SERVENTE DE OBRAS</t>
  </si>
  <si>
    <t>Mão de Obra</t>
  </si>
  <si>
    <t>SEDI - SERVIÇOS DIVERSOS</t>
  </si>
  <si>
    <t xml:space="preserve"> 020018 </t>
  </si>
  <si>
    <t>Demolição manual de concreto simples</t>
  </si>
  <si>
    <t xml:space="preserve"> 88316 </t>
  </si>
  <si>
    <t>Equipamento</t>
  </si>
  <si>
    <t>PAVI - PAVIMENTAÇÃO</t>
  </si>
  <si>
    <t xml:space="preserve"> 88309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</si>
  <si>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</si>
  <si>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</si>
  <si>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</si>
  <si>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</si>
  <si>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</si>
  <si>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</si>
  <si>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>ASTU - ASSENTAMENTO DE TUBOS E PECAS</t>
  </si>
  <si>
    <t>PEITORAL DUPLO ART. SUPERIOR , EM TUBO DE AÇO CARBONO - EQUIPAMENTO DE GINÁSTICA PARA ACADEMIA AO AR LIVRE / ACADEMIA DA TERCEIRA IDADE - ATI</t>
  </si>
  <si>
    <t>URBA - URBANIZAÇÃO</t>
  </si>
  <si>
    <t xml:space="preserve"> 051171 </t>
  </si>
  <si>
    <t>Concreto armado FCK=20MPA com forma aparente - 1 reaproveitamento (incl. lançamento e adensamento)</t>
  </si>
  <si>
    <t>Concreto Simples</t>
  </si>
  <si>
    <t xml:space="preserve"> 0021 </t>
  </si>
  <si>
    <t>Balanço duplo com PCD</t>
  </si>
  <si>
    <t>MOVT - MOVIMENTO DE TERRA</t>
  </si>
  <si>
    <t xml:space="preserve"> 050740 </t>
  </si>
  <si>
    <t>Concreto c/ seixo Fck= 25MPA (incl. lançamento e adensamento)</t>
  </si>
  <si>
    <t xml:space="preserve"> 030536 </t>
  </si>
  <si>
    <t>DESMOLDAGEM DE FORMAS DE TABUAS EM BALDRAMES DE FUNDACAO</t>
  </si>
  <si>
    <t>FUNDACOES DIRETAS</t>
  </si>
  <si>
    <t xml:space="preserve"> 030310 </t>
  </si>
  <si>
    <t>FORMA PARA FUNDACAO EM TABUAS DE MADEIRA E ESCORAS</t>
  </si>
  <si>
    <t xml:space="preserve"> 030005 </t>
  </si>
  <si>
    <t>ACO CA-50 MEDIO PARA FUNDACAO</t>
  </si>
  <si>
    <t xml:space="preserve"> 030088 </t>
  </si>
  <si>
    <t>ARAME RECOSIDO No.16 PARA ARMADURAS EM CONCRETO</t>
  </si>
  <si>
    <t xml:space="preserve"> 011644 </t>
  </si>
  <si>
    <t>ENCARGOS COMPLEMENTARES ARMADOR</t>
  </si>
  <si>
    <t>SERVICOS ADMINISTRATIVOS</t>
  </si>
  <si>
    <t xml:space="preserve"> 10552 </t>
  </si>
  <si>
    <t>Encargos Complementares - Eletricista</t>
  </si>
  <si>
    <t xml:space="preserve"> 00002436 </t>
  </si>
  <si>
    <t>ELETRICISTA (HORISTA)</t>
  </si>
  <si>
    <t>L</t>
  </si>
  <si>
    <t>Conversão InfoWOrca</t>
  </si>
  <si>
    <t xml:space="preserve"> 93358 </t>
  </si>
  <si>
    <t>ESCAVAÇÃO MANUAL DE VALA COM PROFUNDIDADE MENOR OU IGUAL A 1,30 M. AF_02/2021</t>
  </si>
  <si>
    <t xml:space="preserve"> 050681 </t>
  </si>
  <si>
    <t>Concreto armado Fck=15 MPA c/forma mad. branca (incl. lançamento e adensamento)</t>
  </si>
  <si>
    <t xml:space="preserve"> 126 </t>
  </si>
  <si>
    <t>Concreto simples fabricado na obra, fck=15 mpa, lançado e adensado</t>
  </si>
  <si>
    <t xml:space="preserve"> 3166 </t>
  </si>
  <si>
    <t>Luminária 04 pétalas, p/iluminação pública, c/lâmpada vapor de sódio 250w, incl.reator, ignitor, capacitor e suporte em tubo aço galv, Fael Luce, ref mira vtp 40487 (ou similar)</t>
  </si>
  <si>
    <t xml:space="preserve"> 13284 </t>
  </si>
  <si>
    <t>Lâmpada led 100w, luz branca 6500k, TLN190 - E40, 120º de ângulo de abertura, marca Glight ou similar un</t>
  </si>
  <si>
    <t xml:space="preserve"> 00005052 </t>
  </si>
  <si>
    <t>POSTE CONICO CONTINUO EM ACO GALVANIZADO, CURVO, BRACO SIMPLES, FLANGEADO, H = 7 M, DIAMETRO INFERIOR = *125* MM</t>
  </si>
  <si>
    <t xml:space="preserve"> 1360 </t>
  </si>
  <si>
    <t>Luminária fechada, c/ 2 pétalas, p/ iluminação de avenidas e praças c/ difusor acrílico (tecnolux ref.cw-565 D/5 ou similar un</t>
  </si>
  <si>
    <t xml:space="preserve"> 9158 </t>
  </si>
  <si>
    <t>Poste decorativo com 02 pétalas, difusor em vidro leitoso brilhante ref. XR-708/2 da Xoulux ou similar, com 6,00m un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</si>
  <si>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</si>
  <si>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</si>
  <si>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</si>
  <si>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</si>
  <si>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</si>
  <si>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</si>
  <si>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</si>
  <si>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</si>
  <si>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</si>
  <si>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</si>
  <si>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</si>
  <si>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</si>
  <si>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</si>
  <si>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</si>
  <si>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</si>
  <si>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</si>
  <si>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</si>
  <si>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</si>
  <si>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</si>
  <si>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</si>
  <si>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</si>
  <si>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</si>
  <si>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</si>
  <si>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</si>
  <si>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</si>
  <si>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</si>
  <si>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</si>
  <si>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</si>
  <si>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</si>
  <si>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</si>
  <si>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</si>
  <si>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</si>
  <si>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</si>
  <si>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</si>
  <si>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</si>
  <si>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</si>
  <si>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</si>
  <si>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</si>
  <si>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</si>
  <si>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</si>
  <si>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</si>
  <si>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</si>
  <si>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</si>
  <si>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</si>
  <si>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</si>
  <si>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</si>
  <si>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</si>
  <si>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</si>
  <si>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</si>
  <si>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</si>
  <si>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</si>
  <si>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</si>
  <si>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</si>
  <si>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</si>
  <si>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</si>
  <si>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</si>
  <si>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</si>
  <si>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</si>
  <si>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</si>
  <si>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</si>
  <si>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</si>
  <si>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</si>
  <si>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</si>
  <si>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</si>
  <si>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</si>
  <si>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</si>
  <si>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</si>
  <si>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</si>
  <si>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</si>
  <si>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</si>
  <si>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</si>
  <si>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</si>
  <si>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</si>
  <si>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</si>
  <si>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</si>
  <si>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</si>
  <si>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</si>
  <si>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</si>
  <si>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</si>
  <si>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</si>
  <si>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</si>
  <si>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</si>
  <si>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</si>
  <si>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</si>
  <si>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</si>
  <si>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</si>
  <si>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</si>
  <si>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</si>
  <si>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</si>
  <si>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</si>
  <si>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</si>
  <si>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</si>
  <si>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</si>
  <si>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</si>
  <si>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</si>
  <si>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</si>
  <si>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</si>
  <si>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</si>
  <si>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</si>
  <si>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</si>
  <si>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</si>
  <si>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</si>
  <si>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</si>
  <si>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</si>
  <si>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</si>
  <si>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</si>
  <si>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</si>
  <si>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</si>
  <si>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</si>
  <si>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</si>
  <si>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</si>
  <si>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</si>
  <si>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</si>
  <si>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</si>
  <si>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</si>
  <si>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</si>
  <si>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</si>
  <si>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</si>
  <si>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</si>
  <si>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</si>
  <si>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</si>
  <si>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</si>
  <si>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 xml:space="preserve"> 1.1 </t>
  </si>
  <si>
    <t xml:space="preserve"> 011340 </t>
  </si>
  <si>
    <t>Placa de obra em lona com plotagem de gráfica</t>
  </si>
  <si>
    <t xml:space="preserve"> 1.2 </t>
  </si>
  <si>
    <t xml:space="preserve"> 010767 </t>
  </si>
  <si>
    <t>Barracão de madeira (incl. instalações)</t>
  </si>
  <si>
    <t xml:space="preserve"> 100717 </t>
  </si>
  <si>
    <t>LIXAMENTO MANUAL EM SUPERFÍCIES METÁLICAS EM OBRA. AF_01/2020</t>
  </si>
  <si>
    <t xml:space="preserve"> 100739 </t>
  </si>
  <si>
    <t>PINTURA COM TINTA ALQUÍDICA DE ACABAMENTO (ESMALTE SINTÉTICO ACETINADO) PULVERIZADA SOBRE PERFIL METÁLICO EXECUTADO EM FÁBRICA (POR DEMÃO). AF_01/2020_PE</t>
  </si>
  <si>
    <t xml:space="preserve"> 170682 </t>
  </si>
  <si>
    <t>Ponto eletrico estabilizado (incl. eletr.,cx.,fiaçao e tomada)</t>
  </si>
  <si>
    <t xml:space="preserve"> 6.2.19 </t>
  </si>
  <si>
    <t xml:space="preserve"> 6.2.20 </t>
  </si>
  <si>
    <t>Fundação Rasa - Sapata com ferragem 3/8" e concreto 25 MPa</t>
  </si>
  <si>
    <t xml:space="preserve"> 7.1.5 </t>
  </si>
  <si>
    <t xml:space="preserve"> 040275 </t>
  </si>
  <si>
    <t>PILARES METALICOS ESTRUTURA ACO SAC-41</t>
  </si>
  <si>
    <t xml:space="preserve"> 7.3.3 </t>
  </si>
  <si>
    <t xml:space="preserve"> CPU - 1612 </t>
  </si>
  <si>
    <t>Banco misto em alvenaria e concreto com assento.</t>
  </si>
  <si>
    <t>Valor Unit com BDI</t>
  </si>
  <si>
    <t>Peso (%)</t>
  </si>
  <si>
    <t xml:space="preserve"> 98535 </t>
  </si>
  <si>
    <t>PODA EM ALTURA DE ÁRVORE COM DIÂMETRO DE TRONCO MAIOR OU IGUAL A 0,60 M.AF_05/2018</t>
  </si>
  <si>
    <t xml:space="preserve"> 6.1.6 </t>
  </si>
  <si>
    <t xml:space="preserve"> 020021 </t>
  </si>
  <si>
    <t>Retirada de revestimento cerâmico</t>
  </si>
  <si>
    <t xml:space="preserve"> 6.1.7 </t>
  </si>
  <si>
    <t xml:space="preserve"> 2279 </t>
  </si>
  <si>
    <t>Emassamento de superfície, com aplicação de 01 demão de massa acrílica, lixamento e retoques - Rev 03</t>
  </si>
  <si>
    <t xml:space="preserve"> 6.1.8 </t>
  </si>
  <si>
    <t xml:space="preserve"> 2288 </t>
  </si>
  <si>
    <t>Pintura de acabamento com aplicação de 02 demaõs de tinta acrílica convencional</t>
  </si>
  <si>
    <t xml:space="preserve"> 6.1.9 </t>
  </si>
  <si>
    <t xml:space="preserve"> 231084 </t>
  </si>
  <si>
    <t>Ponto de dreno</t>
  </si>
  <si>
    <t xml:space="preserve"> 6.2.21 </t>
  </si>
  <si>
    <t xml:space="preserve"> 6.2.22 </t>
  </si>
  <si>
    <t xml:space="preserve"> 6.2.23 </t>
  </si>
  <si>
    <t xml:space="preserve"> 7.1.6 </t>
  </si>
  <si>
    <t xml:space="preserve"> 071492 </t>
  </si>
  <si>
    <t>Estrutura metálica p/ cobertura em arco-vão 20m</t>
  </si>
  <si>
    <t xml:space="preserve"> 7.6.4.4 </t>
  </si>
  <si>
    <t xml:space="preserve"> 110644 </t>
  </si>
  <si>
    <t>Revestimento Cerâmico Padrão Médio</t>
  </si>
  <si>
    <t xml:space="preserve"> 7.6.5.3 </t>
  </si>
  <si>
    <t xml:space="preserve"> 3473 </t>
  </si>
  <si>
    <t>Escoramento em madeira p/ vigas e lajes maciças, 02 usos</t>
  </si>
  <si>
    <t xml:space="preserve"> 7.6.5.4 </t>
  </si>
  <si>
    <t xml:space="preserve"> 050771 </t>
  </si>
  <si>
    <t>Laje pré-moldada treliçada (Incl. capiamento)</t>
  </si>
  <si>
    <t xml:space="preserve"> 7.6.6.2 </t>
  </si>
  <si>
    <t xml:space="preserve"> 090070 </t>
  </si>
  <si>
    <t>Porta de aço-esteira de enrolar c/ferr.(incl.pint.anti-corrosiva)</t>
  </si>
  <si>
    <t xml:space="preserve"> 92337 </t>
  </si>
  <si>
    <t>TUBO DE AÇO GALVANIZADO COM COSTURA, CLASSE MÉDIA, CONEXÃO RANHURADA, DN 80 (3"), INSTALADO EM PRUMADAS - FORNECIMENTO E INSTALAÇÃO. AF_10/2020</t>
  </si>
  <si>
    <t xml:space="preserve"> 6.1.10 </t>
  </si>
  <si>
    <t xml:space="preserve"> 99314 </t>
  </si>
  <si>
    <t>ACRÉSCIMO PARA POÇO DE VISITA RETANGULAR PARA DRENAGEM, EM ALVENARIA COM BLOCOS DE CONCRETO, DIMENSÕES INTERNAS = 3,5X4 M. AF_12/2020</t>
  </si>
  <si>
    <t>DATA ORÇAMENTO:  JANEIRO / 2023</t>
  </si>
  <si>
    <t>100,00%
R$ 26.608,99</t>
  </si>
  <si>
    <t>100,00%
R$ 27.347,66</t>
  </si>
  <si>
    <t>100,00%
R$ 89.147,72</t>
  </si>
  <si>
    <t>100,00%
R$ 47.407,97</t>
  </si>
  <si>
    <t>100,00%
R$ 45.522,58</t>
  </si>
  <si>
    <t>100,00%
R$ 218.767,51</t>
  </si>
  <si>
    <t>100,00%
R$ 138.257,86</t>
  </si>
  <si>
    <t>100,00%
R$ 7.666,41</t>
  </si>
  <si>
    <t>25,00%
R$ 22.286,93</t>
  </si>
  <si>
    <t>50,00%
R$ 109.383,76</t>
  </si>
  <si>
    <t>50,00%
R$ 69.128,93</t>
  </si>
  <si>
    <t>50,00%
R$ 44.573,86</t>
  </si>
  <si>
    <t>12,69%</t>
  </si>
  <si>
    <t>37,14%</t>
  </si>
  <si>
    <t>48,9%</t>
  </si>
  <si>
    <t>1,28%</t>
  </si>
  <si>
    <t>49,83%</t>
  </si>
  <si>
    <t>98,72%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</si>
</sst>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</numFmts>
  <fonts count="3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/>
      <bottom style="thick">
        <color rgb="FFFF5500"/>
      </bottom>
      <diagonal/>
    </border>
  </borders>
  <cellStyleXfs count="7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0" fontId="13" fillId="0" borderId="0"/>
    <xf numFmtId="9" fontId="7" fillId="0" borderId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2" fillId="8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44" fontId="6" fillId="5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horizontal="right" vertical="center"/>
    </xf>
    <xf numFmtId="0" fontId="3" fillId="8" borderId="2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2" fillId="8" borderId="27" xfId="0" applyFont="1" applyFill="1" applyBorder="1" applyAlignment="1">
      <alignment horizontal="left" vertical="center" wrapText="1"/>
    </xf>
    <xf numFmtId="0" fontId="2" fillId="8" borderId="28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left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righ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center" vertical="center" wrapText="1"/>
    </xf>
    <xf numFmtId="165" fontId="4" fillId="4" borderId="33" xfId="0" applyNumberFormat="1" applyFont="1" applyFill="1" applyBorder="1" applyAlignment="1">
      <alignment horizontal="right" vertical="center" wrapText="1"/>
    </xf>
    <xf numFmtId="0" fontId="6" fillId="10" borderId="33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center" vertical="center" wrapText="1"/>
    </xf>
    <xf numFmtId="165" fontId="6" fillId="10" borderId="33" xfId="0" applyNumberFormat="1" applyFont="1" applyFill="1" applyBorder="1" applyAlignment="1">
      <alignment horizontal="righ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right" vertical="center" wrapText="1"/>
    </xf>
    <xf numFmtId="0" fontId="6" fillId="11" borderId="33" xfId="0" applyFont="1" applyFill="1" applyBorder="1" applyAlignment="1">
      <alignment horizontal="left" vertical="center" wrapText="1"/>
    </xf>
    <xf numFmtId="0" fontId="6" fillId="11" borderId="33" xfId="0" applyFont="1" applyFill="1" applyBorder="1" applyAlignment="1">
      <alignment horizontal="center" vertical="center" wrapText="1"/>
    </xf>
    <xf numFmtId="165" fontId="6" fillId="11" borderId="33" xfId="0" applyNumberFormat="1" applyFont="1" applyFill="1" applyBorder="1" applyAlignment="1">
      <alignment horizontal="right" vertical="center" wrapText="1"/>
    </xf>
    <xf numFmtId="44" fontId="4" fillId="4" borderId="34" xfId="0" applyNumberFormat="1" applyFont="1" applyFill="1" applyBorder="1" applyAlignment="1">
      <alignment horizontal="left" vertical="center" wrapText="1"/>
    </xf>
    <xf numFmtId="44" fontId="2" fillId="5" borderId="33" xfId="0" applyNumberFormat="1" applyFont="1" applyFill="1" applyBorder="1" applyAlignment="1">
      <alignment horizontal="right" vertical="center" wrapText="1"/>
    </xf>
    <xf numFmtId="44" fontId="4" fillId="4" borderId="33" xfId="0" applyNumberFormat="1" applyFont="1" applyFill="1" applyBorder="1" applyAlignment="1">
      <alignment horizontal="right" vertical="center" wrapText="1"/>
    </xf>
    <xf numFmtId="44" fontId="6" fillId="10" borderId="33" xfId="0" applyNumberFormat="1" applyFont="1" applyFill="1" applyBorder="1" applyAlignment="1">
      <alignment horizontal="right" vertical="center" wrapText="1"/>
    </xf>
    <xf numFmtId="44" fontId="3" fillId="3" borderId="33" xfId="0" applyNumberFormat="1" applyFont="1" applyFill="1" applyBorder="1" applyAlignment="1">
      <alignment horizontal="left" vertical="center" wrapText="1"/>
    </xf>
    <xf numFmtId="44" fontId="6" fillId="11" borderId="33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vertical="center"/>
    </xf>
    <xf numFmtId="44" fontId="0" fillId="0" borderId="16" xfId="0" applyNumberFormat="1" applyBorder="1" applyAlignment="1">
      <alignment vertical="center"/>
    </xf>
    <xf numFmtId="0" fontId="4" fillId="4" borderId="36" xfId="0" applyFont="1" applyFill="1" applyBorder="1" applyAlignment="1">
      <alignment horizontal="left" vertical="center" wrapText="1"/>
    </xf>
    <xf numFmtId="44" fontId="4" fillId="4" borderId="37" xfId="0" applyNumberFormat="1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left" vertical="center" wrapText="1"/>
    </xf>
    <xf numFmtId="44" fontId="2" fillId="5" borderId="25" xfId="0" applyNumberFormat="1" applyFont="1" applyFill="1" applyBorder="1" applyAlignment="1">
      <alignment horizontal="right" vertical="center" wrapText="1"/>
    </xf>
    <xf numFmtId="0" fontId="4" fillId="4" borderId="38" xfId="0" applyFont="1" applyFill="1" applyBorder="1" applyAlignment="1">
      <alignment horizontal="left" vertical="center" wrapText="1"/>
    </xf>
    <xf numFmtId="44" fontId="4" fillId="4" borderId="25" xfId="0" applyNumberFormat="1" applyFont="1" applyFill="1" applyBorder="1" applyAlignment="1">
      <alignment horizontal="right" vertical="center" wrapText="1"/>
    </xf>
    <xf numFmtId="0" fontId="6" fillId="10" borderId="38" xfId="0" applyFont="1" applyFill="1" applyBorder="1" applyAlignment="1">
      <alignment horizontal="left" vertical="center" wrapText="1"/>
    </xf>
    <xf numFmtId="44" fontId="6" fillId="10" borderId="25" xfId="0" applyNumberFormat="1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4" fontId="6" fillId="5" borderId="0" xfId="0" applyNumberFormat="1" applyFont="1" applyFill="1" applyAlignment="1">
      <alignment horizontal="right" vertical="center" wrapText="1"/>
    </xf>
    <xf numFmtId="44" fontId="6" fillId="5" borderId="0" xfId="0" applyNumberFormat="1" applyFont="1" applyFill="1" applyAlignment="1">
      <alignment horizontal="right" vertical="center" wrapText="1"/>
    </xf>
    <xf numFmtId="44" fontId="6" fillId="5" borderId="16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right" vertical="center" wrapText="1"/>
    </xf>
    <xf numFmtId="165" fontId="5" fillId="5" borderId="0" xfId="0" applyNumberFormat="1" applyFont="1" applyFill="1" applyAlignment="1">
      <alignment horizontal="right" vertical="center" wrapText="1"/>
    </xf>
    <xf numFmtId="44" fontId="5" fillId="5" borderId="0" xfId="0" applyNumberFormat="1" applyFont="1" applyFill="1" applyAlignment="1">
      <alignment horizontal="right" vertical="center" wrapText="1"/>
    </xf>
    <xf numFmtId="44" fontId="5" fillId="5" borderId="16" xfId="0" applyNumberFormat="1" applyFont="1" applyFill="1" applyBorder="1" applyAlignment="1">
      <alignment horizontal="right" vertical="center" wrapText="1"/>
    </xf>
    <xf numFmtId="0" fontId="3" fillId="3" borderId="38" xfId="0" applyFont="1" applyFill="1" applyBorder="1" applyAlignment="1">
      <alignment horizontal="left" vertical="center" wrapText="1"/>
    </xf>
    <xf numFmtId="44" fontId="3" fillId="3" borderId="25" xfId="0" applyNumberFormat="1" applyFont="1" applyFill="1" applyBorder="1" applyAlignment="1">
      <alignment horizontal="right" vertical="center" wrapText="1"/>
    </xf>
    <xf numFmtId="0" fontId="6" fillId="11" borderId="38" xfId="0" applyFont="1" applyFill="1" applyBorder="1" applyAlignment="1">
      <alignment horizontal="left" vertical="center" wrapText="1"/>
    </xf>
    <xf numFmtId="44" fontId="6" fillId="11" borderId="25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lef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20" fillId="0" borderId="1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1" fillId="0" borderId="15" xfId="0" applyFont="1" applyBorder="1"/>
    <xf numFmtId="0" fontId="21" fillId="0" borderId="0" xfId="0" applyFont="1"/>
    <xf numFmtId="10" fontId="21" fillId="0" borderId="0" xfId="4" applyNumberFormat="1" applyFont="1" applyBorder="1"/>
    <xf numFmtId="0" fontId="22" fillId="0" borderId="0" xfId="0" applyFont="1"/>
    <xf numFmtId="10" fontId="23" fillId="0" borderId="16" xfId="4" applyNumberFormat="1" applyFont="1" applyBorder="1"/>
    <xf numFmtId="10" fontId="24" fillId="0" borderId="0" xfId="0" applyNumberFormat="1" applyFont="1"/>
    <xf numFmtId="10" fontId="25" fillId="0" borderId="16" xfId="0" applyNumberFormat="1" applyFont="1" applyBorder="1"/>
    <xf numFmtId="0" fontId="22" fillId="0" borderId="16" xfId="0" applyFont="1" applyBorder="1"/>
    <xf numFmtId="0" fontId="22" fillId="0" borderId="15" xfId="0" applyFont="1" applyBorder="1"/>
    <xf numFmtId="0" fontId="23" fillId="0" borderId="16" xfId="0" applyFont="1" applyBorder="1" applyAlignment="1">
      <alignment horizontal="right"/>
    </xf>
    <xf numFmtId="0" fontId="7" fillId="16" borderId="22" xfId="5" applyFill="1" applyBorder="1"/>
    <xf numFmtId="0" fontId="7" fillId="16" borderId="23" xfId="5" applyFill="1" applyBorder="1"/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7" fillId="0" borderId="1" xfId="1" applyBorder="1" applyAlignment="1">
      <alignment vertical="center"/>
    </xf>
    <xf numFmtId="43" fontId="0" fillId="0" borderId="1" xfId="2" applyFont="1" applyBorder="1" applyAlignment="1">
      <alignment horizontal="center" vertical="center"/>
    </xf>
    <xf numFmtId="43" fontId="0" fillId="0" borderId="3" xfId="2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66" fontId="11" fillId="0" borderId="1" xfId="1" applyNumberFormat="1" applyFont="1" applyBorder="1" applyAlignment="1">
      <alignment horizontal="center" vertical="center"/>
    </xf>
    <xf numFmtId="166" fontId="11" fillId="0" borderId="3" xfId="1" applyNumberFormat="1" applyFont="1" applyBorder="1" applyAlignment="1">
      <alignment horizontal="center" vertical="center"/>
    </xf>
    <xf numFmtId="0" fontId="7" fillId="0" borderId="1" xfId="1" applyBorder="1" applyAlignment="1">
      <alignment vertical="center" wrapText="1"/>
    </xf>
    <xf numFmtId="166" fontId="7" fillId="0" borderId="1" xfId="1" applyNumberFormat="1" applyBorder="1" applyAlignment="1">
      <alignment horizontal="center" vertical="center"/>
    </xf>
    <xf numFmtId="166" fontId="7" fillId="0" borderId="3" xfId="1" applyNumberFormat="1" applyBorder="1" applyAlignment="1">
      <alignment horizontal="center" vertical="center"/>
    </xf>
    <xf numFmtId="166" fontId="11" fillId="17" borderId="1" xfId="1" applyNumberFormat="1" applyFont="1" applyFill="1" applyBorder="1" applyAlignment="1">
      <alignment horizontal="center" vertical="center"/>
    </xf>
    <xf numFmtId="166" fontId="11" fillId="17" borderId="3" xfId="1" applyNumberFormat="1" applyFont="1" applyFill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7" fillId="0" borderId="0" xfId="1" applyAlignment="1">
      <alignment vertical="center"/>
    </xf>
    <xf numFmtId="0" fontId="7" fillId="0" borderId="0" xfId="1" applyAlignment="1">
      <alignment horizontal="center" vertical="center"/>
    </xf>
    <xf numFmtId="0" fontId="7" fillId="0" borderId="16" xfId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8" borderId="20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44" fontId="5" fillId="5" borderId="15" xfId="0" applyNumberFormat="1" applyFont="1" applyFill="1" applyBorder="1" applyAlignment="1">
      <alignment horizontal="right" vertical="center" wrapText="1"/>
    </xf>
    <xf numFmtId="44" fontId="5" fillId="5" borderId="22" xfId="0" applyNumberFormat="1" applyFont="1" applyFill="1" applyBorder="1" applyAlignment="1">
      <alignment horizontal="right" vertical="center" wrapText="1"/>
    </xf>
    <xf numFmtId="44" fontId="5" fillId="5" borderId="23" xfId="0" applyNumberFormat="1" applyFont="1" applyFill="1" applyBorder="1" applyAlignment="1">
      <alignment horizontal="right" vertical="center" wrapText="1"/>
    </xf>
    <xf numFmtId="44" fontId="5" fillId="5" borderId="24" xfId="0" applyNumberFormat="1" applyFont="1" applyFill="1" applyBorder="1" applyAlignment="1">
      <alignment horizontal="right" vertical="center" wrapText="1"/>
    </xf>
    <xf numFmtId="0" fontId="4" fillId="4" borderId="33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right" vertical="top" wrapText="1"/>
    </xf>
    <xf numFmtId="0" fontId="4" fillId="4" borderId="33" xfId="0" applyFont="1" applyFill="1" applyBorder="1" applyAlignment="1">
      <alignment horizontal="center" vertical="top" wrapText="1"/>
    </xf>
    <xf numFmtId="4" fontId="4" fillId="4" borderId="33" xfId="0" applyNumberFormat="1" applyFont="1" applyFill="1" applyBorder="1" applyAlignment="1">
      <alignment horizontal="right" vertical="top" wrapText="1"/>
    </xf>
    <xf numFmtId="0" fontId="2" fillId="5" borderId="33" xfId="0" applyFont="1" applyFill="1" applyBorder="1" applyAlignment="1">
      <alignment horizontal="left" vertical="top" wrapText="1"/>
    </xf>
    <xf numFmtId="0" fontId="2" fillId="5" borderId="33" xfId="0" applyFont="1" applyFill="1" applyBorder="1" applyAlignment="1">
      <alignment horizontal="right" vertical="top" wrapText="1"/>
    </xf>
    <xf numFmtId="0" fontId="2" fillId="5" borderId="33" xfId="0" applyFont="1" applyFill="1" applyBorder="1" applyAlignment="1">
      <alignment horizontal="center" vertical="top" wrapText="1"/>
    </xf>
    <xf numFmtId="165" fontId="4" fillId="4" borderId="33" xfId="0" applyNumberFormat="1" applyFont="1" applyFill="1" applyBorder="1" applyAlignment="1">
      <alignment horizontal="right" vertical="top" wrapText="1"/>
    </xf>
    <xf numFmtId="0" fontId="6" fillId="10" borderId="33" xfId="0" applyFont="1" applyFill="1" applyBorder="1" applyAlignment="1">
      <alignment horizontal="left" vertical="top" wrapText="1"/>
    </xf>
    <xf numFmtId="0" fontId="6" fillId="10" borderId="33" xfId="0" applyFont="1" applyFill="1" applyBorder="1" applyAlignment="1">
      <alignment horizontal="right" vertical="top" wrapText="1"/>
    </xf>
    <xf numFmtId="0" fontId="6" fillId="10" borderId="33" xfId="0" applyFont="1" applyFill="1" applyBorder="1" applyAlignment="1">
      <alignment horizontal="center" vertical="top" wrapText="1"/>
    </xf>
    <xf numFmtId="165" fontId="6" fillId="10" borderId="33" xfId="0" applyNumberFormat="1" applyFont="1" applyFill="1" applyBorder="1" applyAlignment="1">
      <alignment horizontal="right" vertical="top" wrapText="1"/>
    </xf>
    <xf numFmtId="4" fontId="6" fillId="10" borderId="33" xfId="0" applyNumberFormat="1" applyFont="1" applyFill="1" applyBorder="1" applyAlignment="1">
      <alignment horizontal="right" vertical="top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44" fontId="4" fillId="4" borderId="13" xfId="0" applyNumberFormat="1" applyFont="1" applyFill="1" applyBorder="1" applyAlignment="1">
      <alignment horizontal="left" vertical="center" wrapText="1"/>
    </xf>
    <xf numFmtId="44" fontId="4" fillId="4" borderId="14" xfId="0" applyNumberFormat="1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left" vertical="top" wrapText="1"/>
    </xf>
    <xf numFmtId="0" fontId="2" fillId="5" borderId="25" xfId="0" applyFont="1" applyFill="1" applyBorder="1" applyAlignment="1">
      <alignment horizontal="right" vertical="top" wrapText="1"/>
    </xf>
    <xf numFmtId="0" fontId="4" fillId="4" borderId="38" xfId="0" applyFont="1" applyFill="1" applyBorder="1" applyAlignment="1">
      <alignment horizontal="left" vertical="top" wrapText="1"/>
    </xf>
    <xf numFmtId="4" fontId="4" fillId="4" borderId="25" xfId="0" applyNumberFormat="1" applyFont="1" applyFill="1" applyBorder="1" applyAlignment="1">
      <alignment horizontal="right" vertical="top" wrapText="1"/>
    </xf>
    <xf numFmtId="0" fontId="6" fillId="10" borderId="38" xfId="0" applyFont="1" applyFill="1" applyBorder="1" applyAlignment="1">
      <alignment horizontal="left" vertical="top" wrapText="1"/>
    </xf>
    <xf numFmtId="4" fontId="6" fillId="10" borderId="25" xfId="0" applyNumberFormat="1" applyFont="1" applyFill="1" applyBorder="1" applyAlignment="1">
      <alignment horizontal="right" vertical="top" wrapText="1"/>
    </xf>
    <xf numFmtId="0" fontId="6" fillId="5" borderId="15" xfId="0" applyFont="1" applyFill="1" applyBorder="1" applyAlignment="1">
      <alignment horizontal="right" vertical="top" wrapText="1"/>
    </xf>
    <xf numFmtId="0" fontId="6" fillId="5" borderId="0" xfId="0" applyFont="1" applyFill="1" applyAlignment="1">
      <alignment horizontal="right" vertical="top" wrapText="1"/>
    </xf>
    <xf numFmtId="4" fontId="6" fillId="5" borderId="0" xfId="0" applyNumberFormat="1" applyFont="1" applyFill="1" applyAlignment="1">
      <alignment horizontal="right" vertical="top" wrapText="1"/>
    </xf>
    <xf numFmtId="4" fontId="6" fillId="5" borderId="16" xfId="0" applyNumberFormat="1" applyFont="1" applyFill="1" applyBorder="1" applyAlignment="1">
      <alignment horizontal="right" vertical="top" wrapText="1"/>
    </xf>
    <xf numFmtId="0" fontId="5" fillId="5" borderId="22" xfId="0" applyFont="1" applyFill="1" applyBorder="1" applyAlignment="1">
      <alignment horizontal="right" vertical="top" wrapText="1"/>
    </xf>
    <xf numFmtId="0" fontId="5" fillId="5" borderId="23" xfId="0" applyFont="1" applyFill="1" applyBorder="1" applyAlignment="1">
      <alignment horizontal="right" vertical="top" wrapText="1"/>
    </xf>
    <xf numFmtId="165" fontId="5" fillId="5" borderId="23" xfId="0" applyNumberFormat="1" applyFont="1" applyFill="1" applyBorder="1" applyAlignment="1">
      <alignment horizontal="right" vertical="top" wrapText="1"/>
    </xf>
    <xf numFmtId="4" fontId="5" fillId="5" borderId="24" xfId="0" applyNumberFormat="1" applyFont="1" applyFill="1" applyBorder="1" applyAlignment="1">
      <alignment horizontal="right" vertical="top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4" fontId="4" fillId="7" borderId="3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left" vertical="center" wrapText="1"/>
    </xf>
    <xf numFmtId="164" fontId="4" fillId="7" borderId="6" xfId="0" applyNumberFormat="1" applyFont="1" applyFill="1" applyBorder="1" applyAlignment="1">
      <alignment horizontal="right" vertical="center" wrapText="1"/>
    </xf>
    <xf numFmtId="0" fontId="7" fillId="0" borderId="0" xfId="5"/>
    <xf numFmtId="0" fontId="16" fillId="0" borderId="10" xfId="0" applyFont="1" applyBorder="1" applyAlignment="1">
      <alignment horizontal="center" vertical="center"/>
    </xf>
    <xf numFmtId="0" fontId="16" fillId="0" borderId="46" xfId="0" applyFont="1" applyBorder="1"/>
    <xf numFmtId="0" fontId="16" fillId="0" borderId="47" xfId="0" applyFont="1" applyBorder="1"/>
    <xf numFmtId="0" fontId="16" fillId="0" borderId="48" xfId="0" applyFont="1" applyBorder="1"/>
    <xf numFmtId="2" fontId="14" fillId="0" borderId="1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6" fillId="0" borderId="49" xfId="0" applyFont="1" applyBorder="1"/>
    <xf numFmtId="0" fontId="16" fillId="0" borderId="40" xfId="0" applyFont="1" applyBorder="1"/>
    <xf numFmtId="0" fontId="16" fillId="0" borderId="50" xfId="0" applyFont="1" applyBorder="1"/>
    <xf numFmtId="2" fontId="14" fillId="0" borderId="3" xfId="0" applyNumberFormat="1" applyFont="1" applyBorder="1" applyAlignment="1">
      <alignment horizontal="center"/>
    </xf>
    <xf numFmtId="0" fontId="17" fillId="14" borderId="51" xfId="0" applyFont="1" applyFill="1" applyBorder="1"/>
    <xf numFmtId="0" fontId="17" fillId="14" borderId="52" xfId="0" applyFont="1" applyFill="1" applyBorder="1"/>
    <xf numFmtId="0" fontId="17" fillId="14" borderId="53" xfId="0" applyFont="1" applyFill="1" applyBorder="1"/>
    <xf numFmtId="2" fontId="17" fillId="14" borderId="6" xfId="0" applyNumberFormat="1" applyFont="1" applyFill="1" applyBorder="1" applyAlignment="1">
      <alignment horizontal="center"/>
    </xf>
    <xf numFmtId="0" fontId="16" fillId="0" borderId="54" xfId="0" applyFont="1" applyBorder="1"/>
    <xf numFmtId="0" fontId="16" fillId="0" borderId="2" xfId="0" applyFont="1" applyBorder="1" applyAlignment="1">
      <alignment horizontal="center"/>
    </xf>
    <xf numFmtId="0" fontId="14" fillId="0" borderId="49" xfId="0" applyFont="1" applyBorder="1"/>
    <xf numFmtId="0" fontId="14" fillId="0" borderId="40" xfId="0" applyFont="1" applyBorder="1"/>
    <xf numFmtId="0" fontId="14" fillId="0" borderId="50" xfId="0" applyFont="1" applyBorder="1"/>
    <xf numFmtId="0" fontId="17" fillId="14" borderId="39" xfId="0" applyFont="1" applyFill="1" applyBorder="1"/>
    <xf numFmtId="0" fontId="17" fillId="14" borderId="40" xfId="0" applyFont="1" applyFill="1" applyBorder="1"/>
    <xf numFmtId="0" fontId="17" fillId="14" borderId="50" xfId="0" applyFont="1" applyFill="1" applyBorder="1"/>
    <xf numFmtId="2" fontId="17" fillId="14" borderId="3" xfId="0" applyNumberFormat="1" applyFont="1" applyFill="1" applyBorder="1" applyAlignment="1">
      <alignment horizontal="center"/>
    </xf>
    <xf numFmtId="0" fontId="14" fillId="0" borderId="39" xfId="0" applyFont="1" applyBorder="1"/>
    <xf numFmtId="0" fontId="14" fillId="0" borderId="3" xfId="0" applyFont="1" applyBorder="1" applyAlignment="1">
      <alignment horizontal="center" vertical="center" wrapText="1"/>
    </xf>
    <xf numFmtId="0" fontId="17" fillId="14" borderId="2" xfId="0" applyFont="1" applyFill="1" applyBorder="1" applyAlignment="1">
      <alignment horizontal="center"/>
    </xf>
    <xf numFmtId="0" fontId="17" fillId="14" borderId="49" xfId="0" applyFont="1" applyFill="1" applyBorder="1"/>
    <xf numFmtId="2" fontId="16" fillId="14" borderId="2" xfId="0" applyNumberFormat="1" applyFont="1" applyFill="1" applyBorder="1" applyAlignment="1">
      <alignment horizontal="center"/>
    </xf>
    <xf numFmtId="0" fontId="16" fillId="14" borderId="49" xfId="0" applyFont="1" applyFill="1" applyBorder="1"/>
    <xf numFmtId="0" fontId="16" fillId="14" borderId="40" xfId="0" applyFont="1" applyFill="1" applyBorder="1"/>
    <xf numFmtId="0" fontId="16" fillId="14" borderId="50" xfId="0" applyFont="1" applyFill="1" applyBorder="1"/>
    <xf numFmtId="2" fontId="16" fillId="14" borderId="3" xfId="0" applyNumberFormat="1" applyFont="1" applyFill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43" fontId="26" fillId="0" borderId="16" xfId="6" applyFont="1" applyBorder="1"/>
    <xf numFmtId="2" fontId="27" fillId="0" borderId="16" xfId="0" applyNumberFormat="1" applyFont="1" applyBorder="1"/>
    <xf numFmtId="0" fontId="28" fillId="7" borderId="15" xfId="0" applyFont="1" applyFill="1" applyBorder="1"/>
    <xf numFmtId="0" fontId="28" fillId="7" borderId="0" xfId="0" applyFont="1" applyFill="1"/>
    <xf numFmtId="0" fontId="29" fillId="7" borderId="0" xfId="0" applyFont="1" applyFill="1"/>
    <xf numFmtId="166" fontId="30" fillId="7" borderId="16" xfId="0" applyNumberFormat="1" applyFont="1" applyFill="1" applyBorder="1"/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2" fontId="16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14" fillId="0" borderId="58" xfId="0" applyFont="1" applyBorder="1"/>
    <xf numFmtId="0" fontId="14" fillId="0" borderId="52" xfId="0" applyFont="1" applyBorder="1"/>
    <xf numFmtId="0" fontId="14" fillId="0" borderId="53" xfId="0" applyFont="1" applyBorder="1"/>
    <xf numFmtId="2" fontId="19" fillId="0" borderId="45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24" fillId="15" borderId="39" xfId="0" applyFont="1" applyFill="1" applyBorder="1" applyAlignment="1">
      <alignment horizontal="right"/>
    </xf>
    <xf numFmtId="0" fontId="24" fillId="15" borderId="40" xfId="0" applyFont="1" applyFill="1" applyBorder="1"/>
    <xf numFmtId="10" fontId="24" fillId="15" borderId="50" xfId="0" applyNumberFormat="1" applyFont="1" applyFill="1" applyBorder="1"/>
    <xf numFmtId="0" fontId="25" fillId="0" borderId="49" xfId="0" applyFont="1" applyBorder="1"/>
    <xf numFmtId="0" fontId="25" fillId="0" borderId="40" xfId="0" applyFont="1" applyBorder="1"/>
    <xf numFmtId="10" fontId="25" fillId="0" borderId="41" xfId="0" applyNumberFormat="1" applyFont="1" applyBorder="1"/>
    <xf numFmtId="2" fontId="6" fillId="5" borderId="0" xfId="0" applyNumberFormat="1" applyFont="1" applyFill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4" fillId="7" borderId="5" xfId="0" applyNumberFormat="1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left" vertical="center" wrapText="1"/>
    </xf>
    <xf numFmtId="0" fontId="3" fillId="8" borderId="49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center" vertical="center" wrapText="1"/>
    </xf>
    <xf numFmtId="2" fontId="4" fillId="4" borderId="60" xfId="0" applyNumberFormat="1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left" vertical="center" wrapText="1"/>
    </xf>
    <xf numFmtId="164" fontId="4" fillId="4" borderId="62" xfId="0" applyNumberFormat="1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5" fillId="9" borderId="15" xfId="0" applyFont="1" applyFill="1" applyBorder="1" applyAlignment="1">
      <alignment horizontal="right" vertical="center" wrapText="1" indent="1"/>
    </xf>
    <xf numFmtId="0" fontId="5" fillId="9" borderId="0" xfId="0" applyFont="1" applyFill="1" applyAlignment="1">
      <alignment horizontal="right" vertical="center" wrapText="1" indent="1"/>
    </xf>
    <xf numFmtId="0" fontId="5" fillId="9" borderId="16" xfId="0" applyFont="1" applyFill="1" applyBorder="1" applyAlignment="1">
      <alignment horizontal="right" vertical="center" wrapText="1" indent="1"/>
    </xf>
    <xf numFmtId="44" fontId="5" fillId="9" borderId="22" xfId="0" applyNumberFormat="1" applyFont="1" applyFill="1" applyBorder="1" applyAlignment="1">
      <alignment horizontal="right" vertical="center" wrapText="1" indent="1"/>
    </xf>
    <xf numFmtId="44" fontId="5" fillId="9" borderId="23" xfId="0" applyNumberFormat="1" applyFont="1" applyFill="1" applyBorder="1" applyAlignment="1">
      <alignment horizontal="right" vertical="center" wrapText="1" indent="1"/>
    </xf>
    <xf numFmtId="44" fontId="5" fillId="9" borderId="24" xfId="0" applyNumberFormat="1" applyFont="1" applyFill="1" applyBorder="1" applyAlignment="1">
      <alignment horizontal="right" vertical="center" wrapText="1" indent="1"/>
    </xf>
    <xf numFmtId="0" fontId="8" fillId="0" borderId="12" xfId="1" applyFont="1" applyBorder="1" applyAlignment="1">
      <alignment horizontal="left" vertical="center" indent="18"/>
    </xf>
    <xf numFmtId="0" fontId="8" fillId="0" borderId="13" xfId="1" applyFont="1" applyBorder="1" applyAlignment="1">
      <alignment horizontal="left" vertical="center" indent="18"/>
    </xf>
    <xf numFmtId="0" fontId="8" fillId="0" borderId="14" xfId="1" applyFont="1" applyBorder="1" applyAlignment="1">
      <alignment horizontal="left" vertical="center" indent="18"/>
    </xf>
    <xf numFmtId="0" fontId="9" fillId="0" borderId="15" xfId="1" applyFont="1" applyBorder="1" applyAlignment="1">
      <alignment horizontal="left" vertical="center" indent="18"/>
    </xf>
    <xf numFmtId="0" fontId="9" fillId="0" borderId="0" xfId="1" applyFont="1" applyAlignment="1">
      <alignment horizontal="left" vertical="center" indent="18"/>
    </xf>
    <xf numFmtId="0" fontId="9" fillId="0" borderId="16" xfId="1" applyFont="1" applyBorder="1" applyAlignment="1">
      <alignment horizontal="left" vertical="center" indent="18"/>
    </xf>
    <xf numFmtId="0" fontId="9" fillId="0" borderId="15" xfId="1" applyFont="1" applyBorder="1" applyAlignment="1">
      <alignment horizontal="left" vertical="center" wrapText="1" indent="18"/>
    </xf>
    <xf numFmtId="0" fontId="9" fillId="0" borderId="0" xfId="1" applyFont="1" applyAlignment="1">
      <alignment horizontal="left" vertical="center" wrapText="1" indent="18"/>
    </xf>
    <xf numFmtId="0" fontId="9" fillId="0" borderId="16" xfId="1" applyFont="1" applyBorder="1" applyAlignment="1">
      <alignment horizontal="left" vertical="center" wrapText="1" indent="18"/>
    </xf>
    <xf numFmtId="0" fontId="9" fillId="0" borderId="31" xfId="1" applyFont="1" applyBorder="1" applyAlignment="1">
      <alignment horizontal="left" vertical="center" indent="18"/>
    </xf>
    <xf numFmtId="0" fontId="9" fillId="0" borderId="30" xfId="1" applyFont="1" applyBorder="1" applyAlignment="1">
      <alignment horizontal="left" vertical="center" indent="18"/>
    </xf>
    <xf numFmtId="0" fontId="9" fillId="0" borderId="32" xfId="1" applyFont="1" applyBorder="1" applyAlignment="1">
      <alignment horizontal="left" vertical="center" indent="18"/>
    </xf>
    <xf numFmtId="0" fontId="5" fillId="9" borderId="12" xfId="0" applyFont="1" applyFill="1" applyBorder="1" applyAlignment="1">
      <alignment horizontal="right" vertical="center" wrapText="1" indent="1"/>
    </xf>
    <xf numFmtId="0" fontId="5" fillId="9" borderId="13" xfId="0" applyFont="1" applyFill="1" applyBorder="1" applyAlignment="1">
      <alignment horizontal="right" vertical="center" wrapText="1" indent="1"/>
    </xf>
    <xf numFmtId="0" fontId="5" fillId="9" borderId="14" xfId="0" applyFont="1" applyFill="1" applyBorder="1" applyAlignment="1">
      <alignment horizontal="right" vertical="center" wrapText="1" indent="1"/>
    </xf>
    <xf numFmtId="44" fontId="5" fillId="9" borderId="15" xfId="0" applyNumberFormat="1" applyFont="1" applyFill="1" applyBorder="1" applyAlignment="1">
      <alignment horizontal="right" vertical="center" wrapText="1" indent="1"/>
    </xf>
    <xf numFmtId="44" fontId="5" fillId="9" borderId="0" xfId="0" applyNumberFormat="1" applyFont="1" applyFill="1" applyAlignment="1">
      <alignment horizontal="right" vertical="center" wrapText="1" indent="1"/>
    </xf>
    <xf numFmtId="44" fontId="5" fillId="9" borderId="16" xfId="0" applyNumberFormat="1" applyFont="1" applyFill="1" applyBorder="1" applyAlignment="1">
      <alignment horizontal="right" vertical="center" wrapText="1" indent="1"/>
    </xf>
    <xf numFmtId="0" fontId="6" fillId="10" borderId="35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right" vertical="center" wrapText="1"/>
    </xf>
    <xf numFmtId="0" fontId="2" fillId="5" borderId="33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0" fontId="6" fillId="11" borderId="3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right" vertical="top" wrapText="1"/>
    </xf>
    <xf numFmtId="0" fontId="2" fillId="5" borderId="33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16" xfId="0" applyFont="1" applyBorder="1" applyAlignment="1">
      <alignment horizontal="left" wrapText="1"/>
    </xf>
    <xf numFmtId="0" fontId="22" fillId="0" borderId="23" xfId="0" applyFont="1" applyBorder="1" applyAlignment="1">
      <alignment horizontal="left" wrapText="1"/>
    </xf>
    <xf numFmtId="0" fontId="22" fillId="0" borderId="24" xfId="0" applyFont="1" applyBorder="1" applyAlignment="1">
      <alignment horizontal="left" wrapText="1"/>
    </xf>
    <xf numFmtId="0" fontId="9" fillId="0" borderId="31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2" fillId="12" borderId="12" xfId="3" applyFont="1" applyFill="1" applyBorder="1" applyAlignment="1">
      <alignment horizontal="center" vertical="center" wrapText="1"/>
    </xf>
    <xf numFmtId="0" fontId="12" fillId="12" borderId="13" xfId="3" applyFont="1" applyFill="1" applyBorder="1" applyAlignment="1">
      <alignment horizontal="center" vertical="center" wrapText="1"/>
    </xf>
    <xf numFmtId="0" fontId="12" fillId="12" borderId="14" xfId="3" applyFont="1" applyFill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17" borderId="2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center" vertical="center"/>
    </xf>
    <xf numFmtId="44" fontId="4" fillId="4" borderId="60" xfId="0" applyNumberFormat="1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left" vertical="center" wrapText="1"/>
    </xf>
    <xf numFmtId="0" fontId="4" fillId="7" borderId="64" xfId="0" applyFont="1" applyFill="1" applyBorder="1" applyAlignment="1">
      <alignment horizontal="center" vertical="center" wrapText="1"/>
    </xf>
    <xf numFmtId="2" fontId="4" fillId="7" borderId="64" xfId="0" applyNumberFormat="1" applyFont="1" applyFill="1" applyBorder="1" applyAlignment="1">
      <alignment horizontal="center" vertical="center" wrapText="1"/>
    </xf>
    <xf numFmtId="44" fontId="4" fillId="7" borderId="64" xfId="0" applyNumberFormat="1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left" vertical="center" wrapText="1"/>
    </xf>
    <xf numFmtId="0" fontId="4" fillId="4" borderId="63" xfId="0" applyFont="1" applyFill="1" applyBorder="1" applyAlignment="1">
      <alignment horizontal="center" vertical="center" wrapText="1"/>
    </xf>
    <xf numFmtId="2" fontId="4" fillId="4" borderId="63" xfId="0" applyNumberFormat="1" applyFont="1" applyFill="1" applyBorder="1" applyAlignment="1">
      <alignment horizontal="center" vertical="center" wrapText="1"/>
    </xf>
    <xf numFmtId="44" fontId="4" fillId="4" borderId="63" xfId="0" applyNumberFormat="1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left" vertical="center" wrapText="1"/>
    </xf>
    <xf numFmtId="0" fontId="4" fillId="7" borderId="65" xfId="0" applyFont="1" applyFill="1" applyBorder="1" applyAlignment="1">
      <alignment horizontal="center" vertical="center" wrapText="1"/>
    </xf>
    <xf numFmtId="2" fontId="4" fillId="7" borderId="65" xfId="0" applyNumberFormat="1" applyFont="1" applyFill="1" applyBorder="1" applyAlignment="1">
      <alignment horizontal="center" vertical="center" wrapText="1"/>
    </xf>
    <xf numFmtId="44" fontId="4" fillId="7" borderId="65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 wrapText="1"/>
    </xf>
    <xf numFmtId="44" fontId="4" fillId="7" borderId="18" xfId="0" applyNumberFormat="1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left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left" vertical="center" wrapText="1"/>
    </xf>
    <xf numFmtId="2" fontId="3" fillId="3" borderId="67" xfId="0" applyNumberFormat="1" applyFont="1" applyFill="1" applyBorder="1" applyAlignment="1">
      <alignment horizontal="center" vertical="center" wrapText="1"/>
    </xf>
    <xf numFmtId="44" fontId="3" fillId="3" borderId="67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right" vertical="center" wrapText="1"/>
    </xf>
    <xf numFmtId="0" fontId="3" fillId="3" borderId="69" xfId="0" applyFont="1" applyFill="1" applyBorder="1" applyAlignment="1">
      <alignment horizontal="left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left" vertical="center" wrapText="1"/>
    </xf>
    <xf numFmtId="2" fontId="3" fillId="3" borderId="70" xfId="0" applyNumberFormat="1" applyFont="1" applyFill="1" applyBorder="1" applyAlignment="1">
      <alignment horizontal="center" vertical="center" wrapText="1"/>
    </xf>
    <xf numFmtId="44" fontId="3" fillId="3" borderId="70" xfId="0" applyNumberFormat="1" applyFont="1" applyFill="1" applyBorder="1" applyAlignment="1">
      <alignment horizontal="center" vertical="center" wrapText="1"/>
    </xf>
    <xf numFmtId="164" fontId="3" fillId="3" borderId="71" xfId="0" applyNumberFormat="1" applyFont="1" applyFill="1" applyBorder="1" applyAlignment="1">
      <alignment horizontal="right" vertical="center" wrapText="1"/>
    </xf>
    <xf numFmtId="0" fontId="4" fillId="7" borderId="10" xfId="0" applyFont="1" applyFill="1" applyBorder="1" applyAlignment="1">
      <alignment horizontal="left" vertical="center" wrapText="1"/>
    </xf>
    <xf numFmtId="164" fontId="4" fillId="7" borderId="11" xfId="0" applyNumberFormat="1" applyFont="1" applyFill="1" applyBorder="1" applyAlignment="1">
      <alignment horizontal="right" vertical="center" wrapText="1"/>
    </xf>
    <xf numFmtId="0" fontId="4" fillId="7" borderId="44" xfId="0" applyFont="1" applyFill="1" applyBorder="1" applyAlignment="1">
      <alignment horizontal="left" vertical="center" wrapText="1"/>
    </xf>
    <xf numFmtId="164" fontId="4" fillId="7" borderId="45" xfId="0" applyNumberFormat="1" applyFont="1" applyFill="1" applyBorder="1" applyAlignment="1">
      <alignment horizontal="right" vertical="center" wrapText="1"/>
    </xf>
    <xf numFmtId="0" fontId="4" fillId="7" borderId="17" xfId="0" applyFont="1" applyFill="1" applyBorder="1" applyAlignment="1">
      <alignment horizontal="left" vertical="center" wrapText="1"/>
    </xf>
    <xf numFmtId="164" fontId="4" fillId="7" borderId="19" xfId="0" applyNumberFormat="1" applyFont="1" applyFill="1" applyBorder="1" applyAlignment="1">
      <alignment horizontal="right" vertical="center" wrapText="1"/>
    </xf>
    <xf numFmtId="0" fontId="4" fillId="4" borderId="72" xfId="0" applyFont="1" applyFill="1" applyBorder="1" applyAlignment="1">
      <alignment horizontal="left" vertical="center" wrapText="1"/>
    </xf>
    <xf numFmtId="164" fontId="4" fillId="4" borderId="73" xfId="0" applyNumberFormat="1" applyFont="1" applyFill="1" applyBorder="1" applyAlignment="1">
      <alignment horizontal="right" vertical="center" wrapText="1"/>
    </xf>
    <xf numFmtId="44" fontId="4" fillId="7" borderId="5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right" vertical="center" wrapText="1" indent="1"/>
    </xf>
    <xf numFmtId="0" fontId="5" fillId="9" borderId="8" xfId="0" applyFont="1" applyFill="1" applyBorder="1" applyAlignment="1">
      <alignment horizontal="right" vertical="center" wrapText="1" indent="1"/>
    </xf>
    <xf numFmtId="0" fontId="5" fillId="9" borderId="42" xfId="0" applyFont="1" applyFill="1" applyBorder="1" applyAlignment="1">
      <alignment horizontal="right" vertical="center" wrapText="1" indent="1"/>
    </xf>
    <xf numFmtId="44" fontId="5" fillId="9" borderId="74" xfId="0" applyNumberFormat="1" applyFont="1" applyFill="1" applyBorder="1" applyAlignment="1">
      <alignment horizontal="right" vertical="center" wrapText="1"/>
    </xf>
    <xf numFmtId="44" fontId="5" fillId="9" borderId="8" xfId="0" applyNumberFormat="1" applyFont="1" applyFill="1" applyBorder="1" applyAlignment="1">
      <alignment horizontal="right" vertical="center" wrapText="1"/>
    </xf>
    <xf numFmtId="44" fontId="5" fillId="9" borderId="9" xfId="0" applyNumberFormat="1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44" fontId="2" fillId="5" borderId="18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6" borderId="75" xfId="0" applyFont="1" applyFill="1" applyBorder="1" applyAlignment="1">
      <alignment horizontal="center" vertical="center" wrapText="1"/>
    </xf>
    <xf numFmtId="0" fontId="0" fillId="6" borderId="76" xfId="0" applyFill="1" applyBorder="1" applyAlignment="1">
      <alignment vertical="center"/>
    </xf>
    <xf numFmtId="0" fontId="0" fillId="6" borderId="77" xfId="0" applyFill="1" applyBorder="1" applyAlignment="1">
      <alignment vertical="center"/>
    </xf>
    <xf numFmtId="44" fontId="2" fillId="8" borderId="43" xfId="0" applyNumberFormat="1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4" fillId="7" borderId="79" xfId="0" applyFont="1" applyFill="1" applyBorder="1" applyAlignment="1">
      <alignment horizontal="center" vertical="center" wrapText="1"/>
    </xf>
    <xf numFmtId="0" fontId="3" fillId="7" borderId="80" xfId="0" applyFont="1" applyFill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center" wrapText="1"/>
    </xf>
    <xf numFmtId="0" fontId="4" fillId="7" borderId="82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4" fillId="7" borderId="7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44" fontId="3" fillId="3" borderId="23" xfId="0" applyNumberFormat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44" fontId="5" fillId="5" borderId="0" xfId="0" applyNumberFormat="1" applyFont="1" applyFill="1" applyBorder="1" applyAlignment="1">
      <alignment horizontal="right" vertical="center" wrapText="1"/>
    </xf>
  </cellXfs>
  <cellStyles count="7">
    <cellStyle name="Normal" xfId="0" builtinId="0"/>
    <cellStyle name="Normal 2" xfId="1" xr:uid="{F925C80D-D669-4873-9C4C-B69B061EF45D}"/>
    <cellStyle name="Normal 4" xfId="5" xr:uid="{3DB32B65-A86B-41ED-8B46-9C288496E153}"/>
    <cellStyle name="Normal_F-06-09" xfId="3" xr:uid="{8E968163-D4C4-48F6-AA5A-22471CE5BF35}"/>
    <cellStyle name="Porcentagem 4" xfId="4" xr:uid="{B40E1BFC-1962-4B7D-85BE-213BE2414156}"/>
    <cellStyle name="Vírgula" xfId="2" builtinId="3"/>
    <cellStyle name="Vírgula 12" xfId="6" xr:uid="{630F6B01-316A-4277-B26C-FD4A8EED22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1</xdr:row>
      <xdr:rowOff>121023</xdr:rowOff>
    </xdr:from>
    <xdr:to>
      <xdr:col>3</xdr:col>
      <xdr:colOff>761759</xdr:colOff>
      <xdr:row>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DBF56-319A-405C-915E-16CBEF5B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322729"/>
          <a:ext cx="2594722" cy="1155887"/>
        </a:xfrm>
        <a:prstGeom prst="rect">
          <a:avLst/>
        </a:prstGeom>
      </xdr:spPr>
    </xdr:pic>
    <xdr:clientData/>
  </xdr:twoCellAnchor>
  <xdr:twoCellAnchor>
    <xdr:from>
      <xdr:col>9</xdr:col>
      <xdr:colOff>271190</xdr:colOff>
      <xdr:row>1</xdr:row>
      <xdr:rowOff>39780</xdr:rowOff>
    </xdr:from>
    <xdr:to>
      <xdr:col>10</xdr:col>
      <xdr:colOff>924321</xdr:colOff>
      <xdr:row>5</xdr:row>
      <xdr:rowOff>169551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0CB997C-BD25-42FA-AD71-1694786E0AEE}"/>
            </a:ext>
          </a:extLst>
        </xdr:cNvPr>
        <xdr:cNvSpPr txBox="1"/>
      </xdr:nvSpPr>
      <xdr:spPr>
        <a:xfrm>
          <a:off x="11644040" y="230280"/>
          <a:ext cx="1643731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22,88%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178732</xdr:colOff>
      <xdr:row>1</xdr:row>
      <xdr:rowOff>140073</xdr:rowOff>
    </xdr:from>
    <xdr:to>
      <xdr:col>2</xdr:col>
      <xdr:colOff>1240783</xdr:colOff>
      <xdr:row>5</xdr:row>
      <xdr:rowOff>85724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A991B0-2674-4F33-9FDB-B997466F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2" y="330573"/>
          <a:ext cx="1747851" cy="10886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1</xdr:row>
      <xdr:rowOff>121227</xdr:rowOff>
    </xdr:from>
    <xdr:to>
      <xdr:col>3</xdr:col>
      <xdr:colOff>496420</xdr:colOff>
      <xdr:row>7</xdr:row>
      <xdr:rowOff>121228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481566-44CA-4E02-A035-538B9249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785" y="311727"/>
          <a:ext cx="2601090" cy="1645228"/>
        </a:xfrm>
        <a:prstGeom prst="rect">
          <a:avLst/>
        </a:prstGeom>
      </xdr:spPr>
    </xdr:pic>
    <xdr:clientData/>
  </xdr:twoCellAnchor>
  <xdr:twoCellAnchor>
    <xdr:from>
      <xdr:col>9</xdr:col>
      <xdr:colOff>952500</xdr:colOff>
      <xdr:row>1</xdr:row>
      <xdr:rowOff>259772</xdr:rowOff>
    </xdr:from>
    <xdr:to>
      <xdr:col>10</xdr:col>
      <xdr:colOff>1600699</xdr:colOff>
      <xdr:row>6</xdr:row>
      <xdr:rowOff>143324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41E921C-D875-45F4-808E-57EEBFE0B63D}"/>
            </a:ext>
          </a:extLst>
        </xdr:cNvPr>
        <xdr:cNvSpPr txBox="1"/>
      </xdr:nvSpPr>
      <xdr:spPr>
        <a:xfrm>
          <a:off x="13629409" y="450272"/>
          <a:ext cx="2276108" cy="135559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22,88%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79"/>
  <sheetViews>
    <sheetView tabSelected="1" showOutlineSymbols="0" showWhiteSpace="0" zoomScale="70" zoomScaleNormal="70" workbookViewId="0">
      <selection activeCell="K12" sqref="K12"/>
    </sheetView>
  </sheetViews>
  <sheetFormatPr defaultRowHeight="24" customHeight="1"/>
  <cols>
    <col min="1" max="1" width="9" style="1"/>
    <col min="2" max="2" width="10" style="1" bestFit="1" customWidth="1"/>
    <col min="3" max="3" width="15.5" style="4" customWidth="1"/>
    <col min="4" max="4" width="13.25" style="4" bestFit="1" customWidth="1"/>
    <col min="5" max="5" width="60" style="1" bestFit="1" customWidth="1"/>
    <col min="6" max="6" width="12.625" style="4" customWidth="1"/>
    <col min="7" max="7" width="13" style="5" bestFit="1" customWidth="1"/>
    <col min="8" max="9" width="20.125" style="12" customWidth="1"/>
    <col min="10" max="10" width="22.125" style="12" customWidth="1"/>
    <col min="11" max="11" width="11.25" style="1" customWidth="1"/>
    <col min="12" max="16384" width="9" style="1"/>
  </cols>
  <sheetData>
    <row r="1" spans="2:11" ht="24" customHeight="1" thickBot="1">
      <c r="B1" s="2"/>
      <c r="C1" s="3"/>
      <c r="D1" s="3"/>
      <c r="E1" s="2"/>
      <c r="F1" s="241"/>
      <c r="G1" s="241"/>
      <c r="H1" s="241"/>
      <c r="I1" s="241"/>
      <c r="J1" s="241"/>
      <c r="K1" s="241"/>
    </row>
    <row r="2" spans="2:11" ht="24" customHeight="1">
      <c r="B2" s="242" t="s">
        <v>356</v>
      </c>
      <c r="C2" s="243"/>
      <c r="D2" s="243"/>
      <c r="E2" s="243"/>
      <c r="F2" s="243"/>
      <c r="G2" s="243"/>
      <c r="H2" s="243"/>
      <c r="I2" s="243"/>
      <c r="J2" s="243"/>
      <c r="K2" s="244"/>
    </row>
    <row r="3" spans="2:11" ht="24" customHeight="1">
      <c r="B3" s="245" t="s">
        <v>357</v>
      </c>
      <c r="C3" s="246"/>
      <c r="D3" s="246"/>
      <c r="E3" s="246"/>
      <c r="F3" s="246"/>
      <c r="G3" s="246"/>
      <c r="H3" s="246"/>
      <c r="I3" s="246"/>
      <c r="J3" s="246"/>
      <c r="K3" s="247"/>
    </row>
    <row r="4" spans="2:11" ht="24" customHeight="1">
      <c r="B4" s="248" t="s">
        <v>358</v>
      </c>
      <c r="C4" s="249"/>
      <c r="D4" s="249"/>
      <c r="E4" s="249"/>
      <c r="F4" s="249"/>
      <c r="G4" s="249"/>
      <c r="H4" s="249"/>
      <c r="I4" s="249"/>
      <c r="J4" s="249"/>
      <c r="K4" s="250"/>
    </row>
    <row r="5" spans="2:11" ht="24" customHeight="1">
      <c r="B5" s="245" t="s">
        <v>359</v>
      </c>
      <c r="C5" s="246"/>
      <c r="D5" s="246"/>
      <c r="E5" s="246"/>
      <c r="F5" s="246"/>
      <c r="G5" s="246"/>
      <c r="H5" s="246"/>
      <c r="I5" s="246"/>
      <c r="J5" s="246"/>
      <c r="K5" s="247"/>
    </row>
    <row r="6" spans="2:11" ht="24" customHeight="1" thickBot="1">
      <c r="B6" s="251" t="s">
        <v>655</v>
      </c>
      <c r="C6" s="252"/>
      <c r="D6" s="252"/>
      <c r="E6" s="252"/>
      <c r="F6" s="252"/>
      <c r="G6" s="252"/>
      <c r="H6" s="252"/>
      <c r="I6" s="252"/>
      <c r="J6" s="252"/>
      <c r="K6" s="253"/>
    </row>
    <row r="7" spans="2:11" ht="24" customHeight="1" thickBot="1">
      <c r="B7" s="362" t="s">
        <v>360</v>
      </c>
      <c r="C7" s="363"/>
      <c r="D7" s="363"/>
      <c r="E7" s="363"/>
      <c r="F7" s="363"/>
      <c r="G7" s="363"/>
      <c r="H7" s="363"/>
      <c r="I7" s="363"/>
      <c r="J7" s="363"/>
      <c r="K7" s="364"/>
    </row>
    <row r="8" spans="2:11" ht="40.5" customHeight="1" thickBot="1">
      <c r="B8" s="357" t="s">
        <v>361</v>
      </c>
      <c r="C8" s="358" t="s">
        <v>377</v>
      </c>
      <c r="D8" s="358" t="s">
        <v>378</v>
      </c>
      <c r="E8" s="358" t="s">
        <v>362</v>
      </c>
      <c r="F8" s="358" t="s">
        <v>380</v>
      </c>
      <c r="G8" s="359" t="s">
        <v>381</v>
      </c>
      <c r="H8" s="360" t="s">
        <v>382</v>
      </c>
      <c r="I8" s="360" t="s">
        <v>616</v>
      </c>
      <c r="J8" s="360" t="s">
        <v>383</v>
      </c>
      <c r="K8" s="361" t="s">
        <v>617</v>
      </c>
    </row>
    <row r="9" spans="2:11" s="7" customFormat="1" ht="24" customHeight="1" thickBot="1">
      <c r="B9" s="330" t="s">
        <v>366</v>
      </c>
      <c r="C9" s="331"/>
      <c r="D9" s="331"/>
      <c r="E9" s="332" t="s">
        <v>367</v>
      </c>
      <c r="F9" s="331"/>
      <c r="G9" s="333"/>
      <c r="H9" s="334"/>
      <c r="I9" s="334"/>
      <c r="J9" s="334">
        <v>26608.99</v>
      </c>
      <c r="K9" s="335">
        <v>4.429466844074019E-2</v>
      </c>
    </row>
    <row r="10" spans="2:11" s="8" customFormat="1" ht="27.95" customHeight="1">
      <c r="B10" s="342" t="s">
        <v>595</v>
      </c>
      <c r="C10" s="323" t="s">
        <v>596</v>
      </c>
      <c r="D10" s="323" t="s">
        <v>0</v>
      </c>
      <c r="E10" s="322" t="s">
        <v>597</v>
      </c>
      <c r="F10" s="323" t="s">
        <v>1</v>
      </c>
      <c r="G10" s="324">
        <v>18</v>
      </c>
      <c r="H10" s="325">
        <v>159.66999999999999</v>
      </c>
      <c r="I10" s="325">
        <v>196.2</v>
      </c>
      <c r="J10" s="325">
        <v>3531.6</v>
      </c>
      <c r="K10" s="343">
        <v>5.8788796968738026E-3</v>
      </c>
    </row>
    <row r="11" spans="2:11" s="8" customFormat="1" ht="27.95" customHeight="1">
      <c r="B11" s="156" t="s">
        <v>598</v>
      </c>
      <c r="C11" s="157" t="s">
        <v>599</v>
      </c>
      <c r="D11" s="157" t="s">
        <v>0</v>
      </c>
      <c r="E11" s="158" t="s">
        <v>600</v>
      </c>
      <c r="F11" s="157" t="s">
        <v>1</v>
      </c>
      <c r="G11" s="229">
        <v>9</v>
      </c>
      <c r="H11" s="313">
        <v>725.29</v>
      </c>
      <c r="I11" s="313">
        <v>891.23</v>
      </c>
      <c r="J11" s="313">
        <v>8021.07</v>
      </c>
      <c r="K11" s="159">
        <v>1.3352278165761568E-2</v>
      </c>
    </row>
    <row r="12" spans="2:11" s="8" customFormat="1" ht="27.95" customHeight="1" thickBot="1">
      <c r="B12" s="344" t="s">
        <v>398</v>
      </c>
      <c r="C12" s="315" t="s">
        <v>399</v>
      </c>
      <c r="D12" s="315" t="s">
        <v>2</v>
      </c>
      <c r="E12" s="314" t="s">
        <v>400</v>
      </c>
      <c r="F12" s="315" t="s">
        <v>3</v>
      </c>
      <c r="G12" s="316">
        <v>89.44</v>
      </c>
      <c r="H12" s="317">
        <v>137</v>
      </c>
      <c r="I12" s="317">
        <v>168.34</v>
      </c>
      <c r="J12" s="317">
        <v>15056.32</v>
      </c>
      <c r="K12" s="345">
        <v>2.5063510578104818E-2</v>
      </c>
    </row>
    <row r="13" spans="2:11" s="8" customFormat="1" ht="24" customHeight="1" thickBot="1">
      <c r="B13" s="330" t="s">
        <v>4</v>
      </c>
      <c r="C13" s="331"/>
      <c r="D13" s="331"/>
      <c r="E13" s="332" t="s">
        <v>5</v>
      </c>
      <c r="F13" s="331"/>
      <c r="G13" s="333"/>
      <c r="H13" s="334"/>
      <c r="I13" s="334"/>
      <c r="J13" s="334">
        <v>27347.66</v>
      </c>
      <c r="K13" s="335">
        <v>4.5524295823708184E-2</v>
      </c>
    </row>
    <row r="14" spans="2:11" s="8" customFormat="1" ht="27.95" customHeight="1">
      <c r="B14" s="342" t="s">
        <v>6</v>
      </c>
      <c r="C14" s="323" t="s">
        <v>7</v>
      </c>
      <c r="D14" s="323" t="s">
        <v>0</v>
      </c>
      <c r="E14" s="322" t="s">
        <v>8</v>
      </c>
      <c r="F14" s="323" t="s">
        <v>1</v>
      </c>
      <c r="G14" s="324">
        <v>593.17999999999995</v>
      </c>
      <c r="H14" s="325">
        <v>26.56</v>
      </c>
      <c r="I14" s="325">
        <v>32.630000000000003</v>
      </c>
      <c r="J14" s="325">
        <v>19355.46</v>
      </c>
      <c r="K14" s="343">
        <v>3.2220076117808645E-2</v>
      </c>
    </row>
    <row r="15" spans="2:11" s="8" customFormat="1" ht="27.95" customHeight="1">
      <c r="B15" s="156" t="s">
        <v>9</v>
      </c>
      <c r="C15" s="157" t="s">
        <v>10</v>
      </c>
      <c r="D15" s="157" t="s">
        <v>0</v>
      </c>
      <c r="E15" s="158" t="s">
        <v>11</v>
      </c>
      <c r="F15" s="157" t="s">
        <v>12</v>
      </c>
      <c r="G15" s="229">
        <v>21.7</v>
      </c>
      <c r="H15" s="313">
        <v>93.07</v>
      </c>
      <c r="I15" s="313">
        <v>114.36</v>
      </c>
      <c r="J15" s="313">
        <v>2481.61</v>
      </c>
      <c r="K15" s="159">
        <v>4.1310133210326764E-3</v>
      </c>
    </row>
    <row r="16" spans="2:11" s="8" customFormat="1" ht="27.95" customHeight="1">
      <c r="B16" s="156" t="s">
        <v>13</v>
      </c>
      <c r="C16" s="157" t="s">
        <v>14</v>
      </c>
      <c r="D16" s="157" t="s">
        <v>0</v>
      </c>
      <c r="E16" s="158" t="s">
        <v>15</v>
      </c>
      <c r="F16" s="157" t="s">
        <v>12</v>
      </c>
      <c r="G16" s="229">
        <v>37.590000000000003</v>
      </c>
      <c r="H16" s="313">
        <v>61.32</v>
      </c>
      <c r="I16" s="313">
        <v>75.349999999999994</v>
      </c>
      <c r="J16" s="313">
        <v>2832.4</v>
      </c>
      <c r="K16" s="159">
        <v>4.7149560690410465E-3</v>
      </c>
    </row>
    <row r="17" spans="2:11" s="8" customFormat="1" ht="27.95" customHeight="1">
      <c r="B17" s="156" t="s">
        <v>16</v>
      </c>
      <c r="C17" s="157" t="s">
        <v>17</v>
      </c>
      <c r="D17" s="157" t="s">
        <v>18</v>
      </c>
      <c r="E17" s="158" t="s">
        <v>19</v>
      </c>
      <c r="F17" s="157" t="s">
        <v>1</v>
      </c>
      <c r="G17" s="229">
        <v>145.08000000000001</v>
      </c>
      <c r="H17" s="313">
        <v>3.46</v>
      </c>
      <c r="I17" s="313">
        <v>4.25</v>
      </c>
      <c r="J17" s="313">
        <v>616.59</v>
      </c>
      <c r="K17" s="159">
        <v>1.0264068502365551E-3</v>
      </c>
    </row>
    <row r="18" spans="2:11" s="8" customFormat="1" ht="27.95" customHeight="1">
      <c r="B18" s="156" t="s">
        <v>20</v>
      </c>
      <c r="C18" s="157" t="s">
        <v>21</v>
      </c>
      <c r="D18" s="157" t="s">
        <v>18</v>
      </c>
      <c r="E18" s="158" t="s">
        <v>22</v>
      </c>
      <c r="F18" s="157" t="s">
        <v>1</v>
      </c>
      <c r="G18" s="229">
        <v>150</v>
      </c>
      <c r="H18" s="313">
        <v>8.4499999999999993</v>
      </c>
      <c r="I18" s="313">
        <v>10.38</v>
      </c>
      <c r="J18" s="313">
        <v>1557</v>
      </c>
      <c r="K18" s="159">
        <v>2.591860824564648E-3</v>
      </c>
    </row>
    <row r="19" spans="2:11" s="8" customFormat="1" ht="27.95" customHeight="1" thickBot="1">
      <c r="B19" s="344" t="s">
        <v>23</v>
      </c>
      <c r="C19" s="315" t="s">
        <v>24</v>
      </c>
      <c r="D19" s="315" t="s">
        <v>2</v>
      </c>
      <c r="E19" s="314" t="s">
        <v>25</v>
      </c>
      <c r="F19" s="315" t="s">
        <v>26</v>
      </c>
      <c r="G19" s="316">
        <v>5</v>
      </c>
      <c r="H19" s="317">
        <v>82.13</v>
      </c>
      <c r="I19" s="317">
        <v>100.92</v>
      </c>
      <c r="J19" s="317">
        <v>504.6</v>
      </c>
      <c r="K19" s="345">
        <v>8.3998264102461237E-4</v>
      </c>
    </row>
    <row r="20" spans="2:11" s="8" customFormat="1" ht="24" customHeight="1" thickBot="1">
      <c r="B20" s="330" t="s">
        <v>27</v>
      </c>
      <c r="C20" s="331"/>
      <c r="D20" s="331"/>
      <c r="E20" s="332" t="s">
        <v>28</v>
      </c>
      <c r="F20" s="331"/>
      <c r="G20" s="333"/>
      <c r="H20" s="334"/>
      <c r="I20" s="334"/>
      <c r="J20" s="334">
        <v>89147.72</v>
      </c>
      <c r="K20" s="335">
        <v>0.14839979644653717</v>
      </c>
    </row>
    <row r="21" spans="2:11" s="8" customFormat="1" ht="24" customHeight="1" thickBot="1">
      <c r="B21" s="330" t="s">
        <v>29</v>
      </c>
      <c r="C21" s="331"/>
      <c r="D21" s="331"/>
      <c r="E21" s="332" t="s">
        <v>30</v>
      </c>
      <c r="F21" s="331"/>
      <c r="G21" s="333"/>
      <c r="H21" s="334"/>
      <c r="I21" s="334"/>
      <c r="J21" s="334">
        <v>19724.52</v>
      </c>
      <c r="K21" s="335">
        <v>3.2834432030405841E-2</v>
      </c>
    </row>
    <row r="22" spans="2:11" s="8" customFormat="1" ht="27.95" customHeight="1" thickBot="1">
      <c r="B22" s="346" t="s">
        <v>31</v>
      </c>
      <c r="C22" s="327" t="s">
        <v>32</v>
      </c>
      <c r="D22" s="327" t="s">
        <v>0</v>
      </c>
      <c r="E22" s="326" t="s">
        <v>33</v>
      </c>
      <c r="F22" s="327" t="s">
        <v>12</v>
      </c>
      <c r="G22" s="328">
        <v>120.03</v>
      </c>
      <c r="H22" s="329">
        <v>133.74</v>
      </c>
      <c r="I22" s="329">
        <v>164.33</v>
      </c>
      <c r="J22" s="329">
        <v>19724.52</v>
      </c>
      <c r="K22" s="347">
        <v>3.2834432030405841E-2</v>
      </c>
    </row>
    <row r="23" spans="2:11" s="8" customFormat="1" ht="24" customHeight="1" thickBot="1">
      <c r="B23" s="330" t="s">
        <v>34</v>
      </c>
      <c r="C23" s="331"/>
      <c r="D23" s="331"/>
      <c r="E23" s="332" t="s">
        <v>35</v>
      </c>
      <c r="F23" s="331"/>
      <c r="G23" s="333"/>
      <c r="H23" s="334"/>
      <c r="I23" s="334"/>
      <c r="J23" s="334">
        <v>69423.199999999997</v>
      </c>
      <c r="K23" s="335">
        <v>0.11556536441613133</v>
      </c>
    </row>
    <row r="24" spans="2:11" s="8" customFormat="1" ht="27.95" customHeight="1">
      <c r="B24" s="342" t="s">
        <v>36</v>
      </c>
      <c r="C24" s="323" t="s">
        <v>37</v>
      </c>
      <c r="D24" s="323" t="s">
        <v>2</v>
      </c>
      <c r="E24" s="322" t="s">
        <v>38</v>
      </c>
      <c r="F24" s="323" t="s">
        <v>1</v>
      </c>
      <c r="G24" s="324">
        <v>480.13</v>
      </c>
      <c r="H24" s="325">
        <v>73.67</v>
      </c>
      <c r="I24" s="325">
        <v>90.52</v>
      </c>
      <c r="J24" s="325">
        <v>43461.36</v>
      </c>
      <c r="K24" s="343">
        <v>7.2347974544830454E-2</v>
      </c>
    </row>
    <row r="25" spans="2:11" s="8" customFormat="1" ht="48" customHeight="1">
      <c r="B25" s="156" t="s">
        <v>39</v>
      </c>
      <c r="C25" s="157" t="s">
        <v>40</v>
      </c>
      <c r="D25" s="157" t="s">
        <v>41</v>
      </c>
      <c r="E25" s="158" t="s">
        <v>42</v>
      </c>
      <c r="F25" s="157" t="s">
        <v>43</v>
      </c>
      <c r="G25" s="229">
        <v>116.44</v>
      </c>
      <c r="H25" s="313">
        <v>64.34</v>
      </c>
      <c r="I25" s="313">
        <v>79.06</v>
      </c>
      <c r="J25" s="313">
        <v>9205.74</v>
      </c>
      <c r="K25" s="159">
        <v>1.5324339670602288E-2</v>
      </c>
    </row>
    <row r="26" spans="2:11" s="8" customFormat="1" ht="27.95" customHeight="1">
      <c r="B26" s="156" t="s">
        <v>44</v>
      </c>
      <c r="C26" s="157" t="s">
        <v>45</v>
      </c>
      <c r="D26" s="157" t="s">
        <v>41</v>
      </c>
      <c r="E26" s="158" t="s">
        <v>46</v>
      </c>
      <c r="F26" s="157" t="s">
        <v>43</v>
      </c>
      <c r="G26" s="229">
        <v>116.44</v>
      </c>
      <c r="H26" s="313">
        <v>1.7</v>
      </c>
      <c r="I26" s="313">
        <v>2.08</v>
      </c>
      <c r="J26" s="313">
        <v>242.19</v>
      </c>
      <c r="K26" s="159">
        <v>4.0316170398285945E-4</v>
      </c>
    </row>
    <row r="27" spans="2:11" s="8" customFormat="1" ht="27.95" customHeight="1">
      <c r="B27" s="156" t="s">
        <v>47</v>
      </c>
      <c r="C27" s="157" t="s">
        <v>48</v>
      </c>
      <c r="D27" s="157" t="s">
        <v>18</v>
      </c>
      <c r="E27" s="158" t="s">
        <v>49</v>
      </c>
      <c r="F27" s="157" t="s">
        <v>1</v>
      </c>
      <c r="G27" s="229">
        <v>187.34</v>
      </c>
      <c r="H27" s="313">
        <v>55.25</v>
      </c>
      <c r="I27" s="313">
        <v>67.89</v>
      </c>
      <c r="J27" s="313">
        <v>12718.51</v>
      </c>
      <c r="K27" s="159">
        <v>2.1171873998608686E-2</v>
      </c>
    </row>
    <row r="28" spans="2:11" s="8" customFormat="1" ht="42.75" customHeight="1" thickBot="1">
      <c r="B28" s="344" t="s">
        <v>50</v>
      </c>
      <c r="C28" s="315" t="s">
        <v>51</v>
      </c>
      <c r="D28" s="315" t="s">
        <v>18</v>
      </c>
      <c r="E28" s="314" t="s">
        <v>52</v>
      </c>
      <c r="F28" s="315" t="s">
        <v>1</v>
      </c>
      <c r="G28" s="316">
        <v>28.61</v>
      </c>
      <c r="H28" s="317">
        <v>107.96</v>
      </c>
      <c r="I28" s="317">
        <v>132.66</v>
      </c>
      <c r="J28" s="317">
        <v>3795.4</v>
      </c>
      <c r="K28" s="345">
        <v>6.3180144981070429E-3</v>
      </c>
    </row>
    <row r="29" spans="2:11" s="8" customFormat="1" ht="24" customHeight="1" thickBot="1">
      <c r="B29" s="330" t="s">
        <v>53</v>
      </c>
      <c r="C29" s="331"/>
      <c r="D29" s="331"/>
      <c r="E29" s="332" t="s">
        <v>54</v>
      </c>
      <c r="F29" s="331"/>
      <c r="G29" s="333"/>
      <c r="H29" s="334"/>
      <c r="I29" s="334"/>
      <c r="J29" s="334">
        <v>47407.97</v>
      </c>
      <c r="K29" s="335">
        <v>7.8917700844660307E-2</v>
      </c>
    </row>
    <row r="30" spans="2:11" s="8" customFormat="1" ht="24" customHeight="1" thickBot="1">
      <c r="B30" s="330" t="s">
        <v>55</v>
      </c>
      <c r="C30" s="331"/>
      <c r="D30" s="331"/>
      <c r="E30" s="332" t="s">
        <v>56</v>
      </c>
      <c r="F30" s="331"/>
      <c r="G30" s="333"/>
      <c r="H30" s="334"/>
      <c r="I30" s="334"/>
      <c r="J30" s="334">
        <v>25251.19</v>
      </c>
      <c r="K30" s="335">
        <v>4.2034405995272063E-2</v>
      </c>
    </row>
    <row r="31" spans="2:11" s="8" customFormat="1" ht="27.95" customHeight="1">
      <c r="B31" s="342" t="s">
        <v>57</v>
      </c>
      <c r="C31" s="323" t="s">
        <v>58</v>
      </c>
      <c r="D31" s="323" t="s">
        <v>18</v>
      </c>
      <c r="E31" s="322" t="s">
        <v>59</v>
      </c>
      <c r="F31" s="323" t="s">
        <v>60</v>
      </c>
      <c r="G31" s="324">
        <v>1</v>
      </c>
      <c r="H31" s="325">
        <v>2750.04</v>
      </c>
      <c r="I31" s="325">
        <v>3379.24</v>
      </c>
      <c r="J31" s="325">
        <v>3379.24</v>
      </c>
      <c r="K31" s="343">
        <v>5.6252535470788963E-3</v>
      </c>
    </row>
    <row r="32" spans="2:11" s="8" customFormat="1" ht="27.95" customHeight="1">
      <c r="B32" s="156" t="s">
        <v>61</v>
      </c>
      <c r="C32" s="157" t="s">
        <v>62</v>
      </c>
      <c r="D32" s="157" t="s">
        <v>18</v>
      </c>
      <c r="E32" s="158" t="s">
        <v>63</v>
      </c>
      <c r="F32" s="157" t="s">
        <v>60</v>
      </c>
      <c r="G32" s="229">
        <v>2</v>
      </c>
      <c r="H32" s="313">
        <v>2707.39</v>
      </c>
      <c r="I32" s="313">
        <v>3326.84</v>
      </c>
      <c r="J32" s="313">
        <v>6653.68</v>
      </c>
      <c r="K32" s="159">
        <v>1.1076051722022678E-2</v>
      </c>
    </row>
    <row r="33" spans="2:11" s="8" customFormat="1" ht="27.95" customHeight="1">
      <c r="B33" s="156" t="s">
        <v>64</v>
      </c>
      <c r="C33" s="157" t="s">
        <v>65</v>
      </c>
      <c r="D33" s="157" t="s">
        <v>18</v>
      </c>
      <c r="E33" s="158" t="s">
        <v>66</v>
      </c>
      <c r="F33" s="157" t="s">
        <v>60</v>
      </c>
      <c r="G33" s="229">
        <v>1</v>
      </c>
      <c r="H33" s="313">
        <v>2664.04</v>
      </c>
      <c r="I33" s="313">
        <v>3273.57</v>
      </c>
      <c r="J33" s="313">
        <v>3273.57</v>
      </c>
      <c r="K33" s="159">
        <v>5.4493499290109793E-3</v>
      </c>
    </row>
    <row r="34" spans="2:11" s="8" customFormat="1" ht="60.75" customHeight="1">
      <c r="B34" s="156" t="s">
        <v>67</v>
      </c>
      <c r="C34" s="157" t="s">
        <v>68</v>
      </c>
      <c r="D34" s="157" t="s">
        <v>2</v>
      </c>
      <c r="E34" s="158" t="s">
        <v>69</v>
      </c>
      <c r="F34" s="157" t="s">
        <v>60</v>
      </c>
      <c r="G34" s="229">
        <v>1</v>
      </c>
      <c r="H34" s="313">
        <v>4735.6000000000004</v>
      </c>
      <c r="I34" s="313">
        <v>5819.1</v>
      </c>
      <c r="J34" s="313">
        <v>5819.1</v>
      </c>
      <c r="K34" s="159">
        <v>9.6867677098420955E-3</v>
      </c>
    </row>
    <row r="35" spans="2:11" s="8" customFormat="1" ht="27.95" customHeight="1" thickBot="1">
      <c r="B35" s="344" t="s">
        <v>70</v>
      </c>
      <c r="C35" s="315" t="s">
        <v>71</v>
      </c>
      <c r="D35" s="315" t="s">
        <v>18</v>
      </c>
      <c r="E35" s="314" t="s">
        <v>72</v>
      </c>
      <c r="F35" s="315" t="s">
        <v>60</v>
      </c>
      <c r="G35" s="316">
        <v>2</v>
      </c>
      <c r="H35" s="317">
        <v>2492.52</v>
      </c>
      <c r="I35" s="317">
        <v>3062.8</v>
      </c>
      <c r="J35" s="317">
        <v>6125.6</v>
      </c>
      <c r="K35" s="345">
        <v>1.019698308731741E-2</v>
      </c>
    </row>
    <row r="36" spans="2:11" s="8" customFormat="1" ht="24" customHeight="1" thickBot="1">
      <c r="B36" s="330" t="s">
        <v>73</v>
      </c>
      <c r="C36" s="331"/>
      <c r="D36" s="331"/>
      <c r="E36" s="332" t="s">
        <v>28</v>
      </c>
      <c r="F36" s="331"/>
      <c r="G36" s="333"/>
      <c r="H36" s="334"/>
      <c r="I36" s="334"/>
      <c r="J36" s="334">
        <v>17686.48</v>
      </c>
      <c r="K36" s="335">
        <v>2.9441807730537031E-2</v>
      </c>
    </row>
    <row r="37" spans="2:11" s="8" customFormat="1" ht="27.95" customHeight="1">
      <c r="B37" s="342" t="s">
        <v>74</v>
      </c>
      <c r="C37" s="323" t="s">
        <v>75</v>
      </c>
      <c r="D37" s="323" t="s">
        <v>0</v>
      </c>
      <c r="E37" s="322" t="s">
        <v>76</v>
      </c>
      <c r="F37" s="323" t="s">
        <v>1</v>
      </c>
      <c r="G37" s="324">
        <v>91.43</v>
      </c>
      <c r="H37" s="325">
        <v>125.75</v>
      </c>
      <c r="I37" s="325">
        <v>154.52000000000001</v>
      </c>
      <c r="J37" s="325">
        <v>14127.76</v>
      </c>
      <c r="K37" s="343">
        <v>2.3517782712171774E-2</v>
      </c>
    </row>
    <row r="38" spans="2:11" s="8" customFormat="1" ht="27.95" customHeight="1">
      <c r="B38" s="156" t="s">
        <v>77</v>
      </c>
      <c r="C38" s="157" t="s">
        <v>78</v>
      </c>
      <c r="D38" s="157" t="s">
        <v>0</v>
      </c>
      <c r="E38" s="158" t="s">
        <v>79</v>
      </c>
      <c r="F38" s="157" t="s">
        <v>1</v>
      </c>
      <c r="G38" s="229">
        <v>71.36</v>
      </c>
      <c r="H38" s="313">
        <v>27.07</v>
      </c>
      <c r="I38" s="313">
        <v>33.26</v>
      </c>
      <c r="J38" s="313">
        <v>2373.4299999999998</v>
      </c>
      <c r="K38" s="159">
        <v>3.9509314302161036E-3</v>
      </c>
    </row>
    <row r="39" spans="2:11" s="8" customFormat="1" ht="27.95" customHeight="1">
      <c r="B39" s="156" t="s">
        <v>80</v>
      </c>
      <c r="C39" s="157" t="s">
        <v>81</v>
      </c>
      <c r="D39" s="157" t="s">
        <v>41</v>
      </c>
      <c r="E39" s="158" t="s">
        <v>82</v>
      </c>
      <c r="F39" s="157" t="s">
        <v>1</v>
      </c>
      <c r="G39" s="229">
        <v>42.32</v>
      </c>
      <c r="H39" s="313">
        <v>13.49</v>
      </c>
      <c r="I39" s="313">
        <v>16.57</v>
      </c>
      <c r="J39" s="313">
        <v>701.24</v>
      </c>
      <c r="K39" s="159">
        <v>1.1673195148476003E-3</v>
      </c>
    </row>
    <row r="40" spans="2:11" s="8" customFormat="1" ht="27.95" customHeight="1">
      <c r="B40" s="156" t="s">
        <v>83</v>
      </c>
      <c r="C40" s="157" t="s">
        <v>84</v>
      </c>
      <c r="D40" s="157" t="s">
        <v>18</v>
      </c>
      <c r="E40" s="158" t="s">
        <v>85</v>
      </c>
      <c r="F40" s="157" t="s">
        <v>60</v>
      </c>
      <c r="G40" s="229">
        <v>2</v>
      </c>
      <c r="H40" s="313">
        <v>81.08</v>
      </c>
      <c r="I40" s="313">
        <v>99.63</v>
      </c>
      <c r="J40" s="313">
        <v>199.26</v>
      </c>
      <c r="K40" s="159">
        <v>3.3169825812636594E-4</v>
      </c>
    </row>
    <row r="41" spans="2:11" s="8" customFormat="1" ht="27.95" customHeight="1" thickBot="1">
      <c r="B41" s="344" t="s">
        <v>86</v>
      </c>
      <c r="C41" s="315" t="s">
        <v>87</v>
      </c>
      <c r="D41" s="315" t="s">
        <v>18</v>
      </c>
      <c r="E41" s="314" t="s">
        <v>88</v>
      </c>
      <c r="F41" s="315" t="s">
        <v>60</v>
      </c>
      <c r="G41" s="316">
        <v>3</v>
      </c>
      <c r="H41" s="317">
        <v>77.260000000000005</v>
      </c>
      <c r="I41" s="317">
        <v>94.93</v>
      </c>
      <c r="J41" s="317">
        <v>284.79000000000002</v>
      </c>
      <c r="K41" s="345">
        <v>4.7407581517518697E-4</v>
      </c>
    </row>
    <row r="42" spans="2:11" ht="24" customHeight="1" thickBot="1">
      <c r="B42" s="330" t="s">
        <v>89</v>
      </c>
      <c r="C42" s="331"/>
      <c r="D42" s="331"/>
      <c r="E42" s="332" t="s">
        <v>90</v>
      </c>
      <c r="F42" s="331"/>
      <c r="G42" s="333"/>
      <c r="H42" s="334"/>
      <c r="I42" s="334"/>
      <c r="J42" s="334">
        <v>4470.3</v>
      </c>
      <c r="K42" s="335">
        <v>7.441487118851218E-3</v>
      </c>
    </row>
    <row r="43" spans="2:11" s="8" customFormat="1" ht="27.95" customHeight="1">
      <c r="B43" s="342" t="s">
        <v>91</v>
      </c>
      <c r="C43" s="323" t="s">
        <v>92</v>
      </c>
      <c r="D43" s="323" t="s">
        <v>0</v>
      </c>
      <c r="E43" s="322" t="s">
        <v>93</v>
      </c>
      <c r="F43" s="323" t="s">
        <v>94</v>
      </c>
      <c r="G43" s="324">
        <v>3</v>
      </c>
      <c r="H43" s="325">
        <v>805.7</v>
      </c>
      <c r="I43" s="325">
        <v>990.04</v>
      </c>
      <c r="J43" s="325">
        <v>2970.12</v>
      </c>
      <c r="K43" s="343">
        <v>4.9442117355529558E-3</v>
      </c>
    </row>
    <row r="44" spans="2:11" s="8" customFormat="1" ht="27.95" customHeight="1" thickBot="1">
      <c r="B44" s="344" t="s">
        <v>95</v>
      </c>
      <c r="C44" s="315" t="s">
        <v>96</v>
      </c>
      <c r="D44" s="315" t="s">
        <v>2</v>
      </c>
      <c r="E44" s="314" t="s">
        <v>97</v>
      </c>
      <c r="F44" s="315" t="s">
        <v>94</v>
      </c>
      <c r="G44" s="316">
        <v>2</v>
      </c>
      <c r="H44" s="317">
        <v>610.42999999999995</v>
      </c>
      <c r="I44" s="317">
        <v>750.09</v>
      </c>
      <c r="J44" s="317">
        <v>1500.18</v>
      </c>
      <c r="K44" s="345">
        <v>2.4972753832982618E-3</v>
      </c>
    </row>
    <row r="45" spans="2:11" s="8" customFormat="1" ht="24" customHeight="1" thickBot="1">
      <c r="B45" s="330" t="s">
        <v>98</v>
      </c>
      <c r="C45" s="331"/>
      <c r="D45" s="331"/>
      <c r="E45" s="332" t="s">
        <v>99</v>
      </c>
      <c r="F45" s="331"/>
      <c r="G45" s="333"/>
      <c r="H45" s="334"/>
      <c r="I45" s="334"/>
      <c r="J45" s="334">
        <v>45522.58</v>
      </c>
      <c r="K45" s="335">
        <v>7.5779185443230673E-2</v>
      </c>
    </row>
    <row r="46" spans="2:11" s="8" customFormat="1" ht="24" customHeight="1" thickBot="1">
      <c r="B46" s="330" t="s">
        <v>100</v>
      </c>
      <c r="C46" s="331"/>
      <c r="D46" s="331"/>
      <c r="E46" s="332" t="s">
        <v>56</v>
      </c>
      <c r="F46" s="331"/>
      <c r="G46" s="333"/>
      <c r="H46" s="334"/>
      <c r="I46" s="334"/>
      <c r="J46" s="334">
        <v>24747.97</v>
      </c>
      <c r="K46" s="335">
        <v>4.1196720571933958E-2</v>
      </c>
    </row>
    <row r="47" spans="2:11" s="8" customFormat="1" ht="27.95" customHeight="1">
      <c r="B47" s="342" t="s">
        <v>101</v>
      </c>
      <c r="C47" s="323" t="s">
        <v>102</v>
      </c>
      <c r="D47" s="323" t="s">
        <v>18</v>
      </c>
      <c r="E47" s="322" t="s">
        <v>103</v>
      </c>
      <c r="F47" s="323" t="s">
        <v>60</v>
      </c>
      <c r="G47" s="324">
        <v>1</v>
      </c>
      <c r="H47" s="325">
        <v>3914.96</v>
      </c>
      <c r="I47" s="325">
        <v>4810.7</v>
      </c>
      <c r="J47" s="325">
        <v>4810.7</v>
      </c>
      <c r="K47" s="343">
        <v>8.0081341481908503E-3</v>
      </c>
    </row>
    <row r="48" spans="2:11" s="8" customFormat="1" ht="27.95" customHeight="1">
      <c r="B48" s="156" t="s">
        <v>104</v>
      </c>
      <c r="C48" s="157" t="s">
        <v>105</v>
      </c>
      <c r="D48" s="157" t="s">
        <v>18</v>
      </c>
      <c r="E48" s="158" t="s">
        <v>106</v>
      </c>
      <c r="F48" s="157" t="s">
        <v>60</v>
      </c>
      <c r="G48" s="229">
        <v>1</v>
      </c>
      <c r="H48" s="313">
        <v>1760</v>
      </c>
      <c r="I48" s="313">
        <v>2162.6799999999998</v>
      </c>
      <c r="J48" s="313">
        <v>2162.6799999999998</v>
      </c>
      <c r="K48" s="159">
        <v>3.6001063378737785E-3</v>
      </c>
    </row>
    <row r="49" spans="2:11" s="8" customFormat="1" ht="27.95" customHeight="1">
      <c r="B49" s="156" t="s">
        <v>107</v>
      </c>
      <c r="C49" s="157" t="s">
        <v>108</v>
      </c>
      <c r="D49" s="157" t="s">
        <v>18</v>
      </c>
      <c r="E49" s="158" t="s">
        <v>109</v>
      </c>
      <c r="F49" s="157" t="s">
        <v>60</v>
      </c>
      <c r="G49" s="229">
        <v>1</v>
      </c>
      <c r="H49" s="313">
        <v>2465</v>
      </c>
      <c r="I49" s="313">
        <v>3028.99</v>
      </c>
      <c r="J49" s="313">
        <v>3028.99</v>
      </c>
      <c r="K49" s="159">
        <v>5.0422097103391605E-3</v>
      </c>
    </row>
    <row r="50" spans="2:11" s="8" customFormat="1" ht="27.95" customHeight="1" thickBot="1">
      <c r="B50" s="344" t="s">
        <v>110</v>
      </c>
      <c r="C50" s="315" t="s">
        <v>111</v>
      </c>
      <c r="D50" s="315" t="s">
        <v>2</v>
      </c>
      <c r="E50" s="314" t="s">
        <v>112</v>
      </c>
      <c r="F50" s="315" t="s">
        <v>60</v>
      </c>
      <c r="G50" s="316">
        <v>1</v>
      </c>
      <c r="H50" s="317">
        <v>12000</v>
      </c>
      <c r="I50" s="317">
        <v>14745.6</v>
      </c>
      <c r="J50" s="317">
        <v>14745.6</v>
      </c>
      <c r="K50" s="345">
        <v>2.4546270375530171E-2</v>
      </c>
    </row>
    <row r="51" spans="2:11" ht="24" customHeight="1" thickBot="1">
      <c r="B51" s="330" t="s">
        <v>113</v>
      </c>
      <c r="C51" s="331"/>
      <c r="D51" s="331"/>
      <c r="E51" s="332" t="s">
        <v>28</v>
      </c>
      <c r="F51" s="331"/>
      <c r="G51" s="333"/>
      <c r="H51" s="334"/>
      <c r="I51" s="334"/>
      <c r="J51" s="334">
        <v>8755.4599999999991</v>
      </c>
      <c r="K51" s="335">
        <v>1.4574780844600382E-2</v>
      </c>
    </row>
    <row r="52" spans="2:11" s="8" customFormat="1" ht="27.95" customHeight="1">
      <c r="B52" s="342" t="s">
        <v>114</v>
      </c>
      <c r="C52" s="323" t="s">
        <v>115</v>
      </c>
      <c r="D52" s="323" t="s">
        <v>0</v>
      </c>
      <c r="E52" s="322" t="s">
        <v>116</v>
      </c>
      <c r="F52" s="323" t="s">
        <v>1</v>
      </c>
      <c r="G52" s="324">
        <v>21.05</v>
      </c>
      <c r="H52" s="325">
        <v>142.22</v>
      </c>
      <c r="I52" s="325">
        <v>174.75</v>
      </c>
      <c r="J52" s="325">
        <v>3678.48</v>
      </c>
      <c r="K52" s="343">
        <v>6.1233835619425607E-3</v>
      </c>
    </row>
    <row r="53" spans="2:11" s="8" customFormat="1" ht="27.95" customHeight="1">
      <c r="B53" s="156" t="s">
        <v>117</v>
      </c>
      <c r="C53" s="157" t="s">
        <v>118</v>
      </c>
      <c r="D53" s="157" t="s">
        <v>0</v>
      </c>
      <c r="E53" s="158" t="s">
        <v>119</v>
      </c>
      <c r="F53" s="157" t="s">
        <v>1</v>
      </c>
      <c r="G53" s="229">
        <v>55.83</v>
      </c>
      <c r="H53" s="313">
        <v>38.58</v>
      </c>
      <c r="I53" s="313">
        <v>47.4</v>
      </c>
      <c r="J53" s="313">
        <v>2646.34</v>
      </c>
      <c r="K53" s="159">
        <v>4.4052311974813168E-3</v>
      </c>
    </row>
    <row r="54" spans="2:11" s="8" customFormat="1" ht="27.95" customHeight="1" thickBot="1">
      <c r="B54" s="344" t="s">
        <v>120</v>
      </c>
      <c r="C54" s="315" t="s">
        <v>78</v>
      </c>
      <c r="D54" s="315" t="s">
        <v>0</v>
      </c>
      <c r="E54" s="314" t="s">
        <v>79</v>
      </c>
      <c r="F54" s="315" t="s">
        <v>1</v>
      </c>
      <c r="G54" s="316">
        <v>73.08</v>
      </c>
      <c r="H54" s="317">
        <v>27.07</v>
      </c>
      <c r="I54" s="317">
        <v>33.26</v>
      </c>
      <c r="J54" s="317">
        <v>2430.64</v>
      </c>
      <c r="K54" s="345">
        <v>4.0461660851765033E-3</v>
      </c>
    </row>
    <row r="55" spans="2:11" s="8" customFormat="1" ht="24" customHeight="1" thickBot="1">
      <c r="B55" s="330" t="s">
        <v>121</v>
      </c>
      <c r="C55" s="331"/>
      <c r="D55" s="331"/>
      <c r="E55" s="332" t="s">
        <v>90</v>
      </c>
      <c r="F55" s="331"/>
      <c r="G55" s="333"/>
      <c r="H55" s="334"/>
      <c r="I55" s="334"/>
      <c r="J55" s="334">
        <v>10155.02</v>
      </c>
      <c r="K55" s="335">
        <v>1.6904559094842963E-2</v>
      </c>
    </row>
    <row r="56" spans="2:11" s="8" customFormat="1" ht="27.95" customHeight="1">
      <c r="B56" s="342" t="s">
        <v>122</v>
      </c>
      <c r="C56" s="323" t="s">
        <v>123</v>
      </c>
      <c r="D56" s="323" t="s">
        <v>124</v>
      </c>
      <c r="E56" s="322" t="s">
        <v>125</v>
      </c>
      <c r="F56" s="323" t="s">
        <v>43</v>
      </c>
      <c r="G56" s="324">
        <v>57.22</v>
      </c>
      <c r="H56" s="325">
        <v>80.42</v>
      </c>
      <c r="I56" s="325">
        <v>98.82</v>
      </c>
      <c r="J56" s="325">
        <v>5654.48</v>
      </c>
      <c r="K56" s="343">
        <v>9.412732944948177E-3</v>
      </c>
    </row>
    <row r="57" spans="2:11" s="8" customFormat="1" ht="27.95" customHeight="1" thickBot="1">
      <c r="B57" s="344" t="s">
        <v>126</v>
      </c>
      <c r="C57" s="315" t="s">
        <v>96</v>
      </c>
      <c r="D57" s="315" t="s">
        <v>2</v>
      </c>
      <c r="E57" s="314" t="s">
        <v>97</v>
      </c>
      <c r="F57" s="315" t="s">
        <v>94</v>
      </c>
      <c r="G57" s="316">
        <v>6</v>
      </c>
      <c r="H57" s="317">
        <v>610.42999999999995</v>
      </c>
      <c r="I57" s="317">
        <v>750.09</v>
      </c>
      <c r="J57" s="317">
        <v>4500.54</v>
      </c>
      <c r="K57" s="345">
        <v>7.4918261498947859E-3</v>
      </c>
    </row>
    <row r="58" spans="2:11" s="8" customFormat="1" ht="24" customHeight="1" thickBot="1">
      <c r="B58" s="330" t="s">
        <v>127</v>
      </c>
      <c r="C58" s="331"/>
      <c r="D58" s="331"/>
      <c r="E58" s="332" t="s">
        <v>128</v>
      </c>
      <c r="F58" s="331"/>
      <c r="G58" s="333"/>
      <c r="H58" s="334"/>
      <c r="I58" s="334"/>
      <c r="J58" s="334">
        <v>1864.13</v>
      </c>
      <c r="K58" s="335">
        <v>3.1031249318533701E-3</v>
      </c>
    </row>
    <row r="59" spans="2:11" s="8" customFormat="1" ht="27.95" customHeight="1">
      <c r="B59" s="342" t="s">
        <v>129</v>
      </c>
      <c r="C59" s="323" t="s">
        <v>130</v>
      </c>
      <c r="D59" s="323" t="s">
        <v>41</v>
      </c>
      <c r="E59" s="322" t="s">
        <v>131</v>
      </c>
      <c r="F59" s="323" t="s">
        <v>94</v>
      </c>
      <c r="G59" s="324">
        <v>1</v>
      </c>
      <c r="H59" s="325">
        <v>124.98</v>
      </c>
      <c r="I59" s="325">
        <v>153.57</v>
      </c>
      <c r="J59" s="325">
        <v>153.57</v>
      </c>
      <c r="K59" s="343">
        <v>2.5564037689684843E-4</v>
      </c>
    </row>
    <row r="60" spans="2:11" s="8" customFormat="1" ht="27.95" customHeight="1">
      <c r="B60" s="156" t="s">
        <v>132</v>
      </c>
      <c r="C60" s="157" t="s">
        <v>84</v>
      </c>
      <c r="D60" s="157" t="s">
        <v>18</v>
      </c>
      <c r="E60" s="158" t="s">
        <v>85</v>
      </c>
      <c r="F60" s="157" t="s">
        <v>60</v>
      </c>
      <c r="G60" s="229">
        <v>1</v>
      </c>
      <c r="H60" s="313">
        <v>81.08</v>
      </c>
      <c r="I60" s="313">
        <v>99.63</v>
      </c>
      <c r="J60" s="313">
        <v>99.63</v>
      </c>
      <c r="K60" s="159">
        <v>1.6584912906318297E-4</v>
      </c>
    </row>
    <row r="61" spans="2:11" s="8" customFormat="1" ht="27.95" customHeight="1">
      <c r="B61" s="156" t="s">
        <v>133</v>
      </c>
      <c r="C61" s="157" t="s">
        <v>87</v>
      </c>
      <c r="D61" s="157" t="s">
        <v>18</v>
      </c>
      <c r="E61" s="158" t="s">
        <v>88</v>
      </c>
      <c r="F61" s="157" t="s">
        <v>60</v>
      </c>
      <c r="G61" s="229">
        <v>1</v>
      </c>
      <c r="H61" s="313">
        <v>77.260000000000005</v>
      </c>
      <c r="I61" s="313">
        <v>94.93</v>
      </c>
      <c r="J61" s="313">
        <v>94.93</v>
      </c>
      <c r="K61" s="159">
        <v>1.5802527172506232E-4</v>
      </c>
    </row>
    <row r="62" spans="2:11" s="8" customFormat="1" ht="27.95" customHeight="1" thickBot="1">
      <c r="B62" s="344" t="s">
        <v>134</v>
      </c>
      <c r="C62" s="315" t="s">
        <v>618</v>
      </c>
      <c r="D62" s="315" t="s">
        <v>41</v>
      </c>
      <c r="E62" s="314" t="s">
        <v>619</v>
      </c>
      <c r="F62" s="315" t="s">
        <v>94</v>
      </c>
      <c r="G62" s="316">
        <v>1</v>
      </c>
      <c r="H62" s="317">
        <v>1233.73</v>
      </c>
      <c r="I62" s="317">
        <v>1516</v>
      </c>
      <c r="J62" s="317">
        <v>1516</v>
      </c>
      <c r="K62" s="345">
        <v>2.5236101541682766E-3</v>
      </c>
    </row>
    <row r="63" spans="2:11" s="8" customFormat="1" ht="24" customHeight="1" thickBot="1">
      <c r="B63" s="330" t="s">
        <v>135</v>
      </c>
      <c r="C63" s="331"/>
      <c r="D63" s="331"/>
      <c r="E63" s="332" t="s">
        <v>136</v>
      </c>
      <c r="F63" s="331"/>
      <c r="G63" s="333"/>
      <c r="H63" s="334"/>
      <c r="I63" s="334"/>
      <c r="J63" s="334">
        <v>218767.51</v>
      </c>
      <c r="K63" s="335">
        <v>0.3641714443523153</v>
      </c>
    </row>
    <row r="64" spans="2:11" s="8" customFormat="1" ht="24" customHeight="1" thickBot="1">
      <c r="B64" s="330" t="s">
        <v>137</v>
      </c>
      <c r="C64" s="331"/>
      <c r="D64" s="331"/>
      <c r="E64" s="332" t="s">
        <v>138</v>
      </c>
      <c r="F64" s="331"/>
      <c r="G64" s="333"/>
      <c r="H64" s="334"/>
      <c r="I64" s="334"/>
      <c r="J64" s="334">
        <v>54100.11</v>
      </c>
      <c r="K64" s="335">
        <v>9.0057775024815781E-2</v>
      </c>
    </row>
    <row r="65" spans="2:11" s="8" customFormat="1" ht="27.95" customHeight="1">
      <c r="B65" s="342" t="s">
        <v>139</v>
      </c>
      <c r="C65" s="323" t="s">
        <v>148</v>
      </c>
      <c r="D65" s="323" t="s">
        <v>0</v>
      </c>
      <c r="E65" s="322" t="s">
        <v>149</v>
      </c>
      <c r="F65" s="323" t="s">
        <v>1</v>
      </c>
      <c r="G65" s="324">
        <v>340</v>
      </c>
      <c r="H65" s="325">
        <v>24.06</v>
      </c>
      <c r="I65" s="325">
        <v>29.56</v>
      </c>
      <c r="J65" s="325">
        <v>10050.4</v>
      </c>
      <c r="K65" s="343">
        <v>1.6730403359797391E-2</v>
      </c>
    </row>
    <row r="66" spans="2:11" s="8" customFormat="1" ht="43.5" customHeight="1">
      <c r="B66" s="156" t="s">
        <v>140</v>
      </c>
      <c r="C66" s="157" t="s">
        <v>150</v>
      </c>
      <c r="D66" s="157" t="s">
        <v>18</v>
      </c>
      <c r="E66" s="158" t="s">
        <v>151</v>
      </c>
      <c r="F66" s="157" t="s">
        <v>60</v>
      </c>
      <c r="G66" s="229">
        <v>4</v>
      </c>
      <c r="H66" s="313">
        <v>1585.08</v>
      </c>
      <c r="I66" s="313">
        <v>1947.74</v>
      </c>
      <c r="J66" s="313">
        <v>7790.96</v>
      </c>
      <c r="K66" s="159">
        <v>1.2969225439788177E-2</v>
      </c>
    </row>
    <row r="67" spans="2:11" s="8" customFormat="1" ht="40.5" customHeight="1">
      <c r="B67" s="156" t="s">
        <v>140</v>
      </c>
      <c r="C67" s="157" t="s">
        <v>650</v>
      </c>
      <c r="D67" s="157" t="s">
        <v>41</v>
      </c>
      <c r="E67" s="158" t="s">
        <v>651</v>
      </c>
      <c r="F67" s="157" t="s">
        <v>43</v>
      </c>
      <c r="G67" s="229">
        <v>64</v>
      </c>
      <c r="H67" s="313">
        <v>142.25</v>
      </c>
      <c r="I67" s="313">
        <v>174.79</v>
      </c>
      <c r="J67" s="313">
        <v>11186.56</v>
      </c>
      <c r="K67" s="159">
        <v>1.8621712669005721E-2</v>
      </c>
    </row>
    <row r="68" spans="2:11" s="8" customFormat="1" ht="32.25" customHeight="1">
      <c r="B68" s="156" t="s">
        <v>141</v>
      </c>
      <c r="C68" s="157" t="s">
        <v>601</v>
      </c>
      <c r="D68" s="157" t="s">
        <v>41</v>
      </c>
      <c r="E68" s="158" t="s">
        <v>602</v>
      </c>
      <c r="F68" s="157" t="s">
        <v>1</v>
      </c>
      <c r="G68" s="229">
        <v>143</v>
      </c>
      <c r="H68" s="313">
        <v>9.11</v>
      </c>
      <c r="I68" s="313">
        <v>11.19</v>
      </c>
      <c r="J68" s="313">
        <v>1600.17</v>
      </c>
      <c r="K68" s="159">
        <v>2.6637237865405352E-3</v>
      </c>
    </row>
    <row r="69" spans="2:11" s="8" customFormat="1" ht="45" customHeight="1">
      <c r="B69" s="156" t="s">
        <v>144</v>
      </c>
      <c r="C69" s="157" t="s">
        <v>603</v>
      </c>
      <c r="D69" s="157" t="s">
        <v>41</v>
      </c>
      <c r="E69" s="158" t="s">
        <v>604</v>
      </c>
      <c r="F69" s="157" t="s">
        <v>1</v>
      </c>
      <c r="G69" s="229">
        <v>143</v>
      </c>
      <c r="H69" s="313">
        <v>10.34</v>
      </c>
      <c r="I69" s="313">
        <v>12.7</v>
      </c>
      <c r="J69" s="313">
        <v>1816.1</v>
      </c>
      <c r="K69" s="159">
        <v>3.023171768459767E-3</v>
      </c>
    </row>
    <row r="70" spans="2:11" s="8" customFormat="1" ht="27.95" customHeight="1">
      <c r="B70" s="156" t="s">
        <v>146</v>
      </c>
      <c r="C70" s="157" t="s">
        <v>605</v>
      </c>
      <c r="D70" s="157" t="s">
        <v>0</v>
      </c>
      <c r="E70" s="158" t="s">
        <v>606</v>
      </c>
      <c r="F70" s="157" t="s">
        <v>312</v>
      </c>
      <c r="G70" s="229">
        <v>5</v>
      </c>
      <c r="H70" s="313">
        <v>580.04</v>
      </c>
      <c r="I70" s="313">
        <v>712.75</v>
      </c>
      <c r="J70" s="313">
        <v>3563.75</v>
      </c>
      <c r="K70" s="159">
        <v>5.932398210367543E-3</v>
      </c>
    </row>
    <row r="71" spans="2:11" s="8" customFormat="1" ht="27.95" customHeight="1">
      <c r="B71" s="156" t="s">
        <v>620</v>
      </c>
      <c r="C71" s="157" t="s">
        <v>621</v>
      </c>
      <c r="D71" s="157" t="s">
        <v>0</v>
      </c>
      <c r="E71" s="158" t="s">
        <v>622</v>
      </c>
      <c r="F71" s="157" t="s">
        <v>1</v>
      </c>
      <c r="G71" s="229">
        <v>137.28</v>
      </c>
      <c r="H71" s="313">
        <v>5.1100000000000003</v>
      </c>
      <c r="I71" s="313">
        <v>6.27</v>
      </c>
      <c r="J71" s="313">
        <v>860.74</v>
      </c>
      <c r="K71" s="159">
        <v>1.4328312691944606E-3</v>
      </c>
    </row>
    <row r="72" spans="2:11" s="8" customFormat="1" ht="27.95" customHeight="1">
      <c r="B72" s="156" t="s">
        <v>623</v>
      </c>
      <c r="C72" s="157" t="s">
        <v>624</v>
      </c>
      <c r="D72" s="157" t="s">
        <v>18</v>
      </c>
      <c r="E72" s="158" t="s">
        <v>625</v>
      </c>
      <c r="F72" s="157" t="s">
        <v>1</v>
      </c>
      <c r="G72" s="229">
        <v>137.28</v>
      </c>
      <c r="H72" s="313">
        <v>14.9</v>
      </c>
      <c r="I72" s="313">
        <v>18.3</v>
      </c>
      <c r="J72" s="313">
        <v>2512.2199999999998</v>
      </c>
      <c r="K72" s="159">
        <v>4.1819682727603086E-3</v>
      </c>
    </row>
    <row r="73" spans="2:11" s="8" customFormat="1" ht="27.95" customHeight="1">
      <c r="B73" s="156" t="s">
        <v>626</v>
      </c>
      <c r="C73" s="157" t="s">
        <v>627</v>
      </c>
      <c r="D73" s="157" t="s">
        <v>18</v>
      </c>
      <c r="E73" s="158" t="s">
        <v>628</v>
      </c>
      <c r="F73" s="157" t="s">
        <v>1</v>
      </c>
      <c r="G73" s="229">
        <v>137.28</v>
      </c>
      <c r="H73" s="313">
        <v>17.829999999999998</v>
      </c>
      <c r="I73" s="313">
        <v>21.9</v>
      </c>
      <c r="J73" s="313">
        <v>3006.43</v>
      </c>
      <c r="K73" s="159">
        <v>5.0046551951161821E-3</v>
      </c>
    </row>
    <row r="74" spans="2:11" s="8" customFormat="1" ht="27.95" customHeight="1">
      <c r="B74" s="156" t="s">
        <v>629</v>
      </c>
      <c r="C74" s="157" t="s">
        <v>630</v>
      </c>
      <c r="D74" s="157" t="s">
        <v>0</v>
      </c>
      <c r="E74" s="158" t="s">
        <v>631</v>
      </c>
      <c r="F74" s="157" t="s">
        <v>312</v>
      </c>
      <c r="G74" s="229">
        <v>4</v>
      </c>
      <c r="H74" s="313">
        <v>253.55</v>
      </c>
      <c r="I74" s="313">
        <v>311.56</v>
      </c>
      <c r="J74" s="313">
        <v>1246.24</v>
      </c>
      <c r="K74" s="159">
        <v>2.0745540359701008E-3</v>
      </c>
    </row>
    <row r="75" spans="2:11" s="8" customFormat="1" ht="42.75" customHeight="1" thickBot="1">
      <c r="B75" s="344" t="s">
        <v>652</v>
      </c>
      <c r="C75" s="315" t="s">
        <v>653</v>
      </c>
      <c r="D75" s="315" t="s">
        <v>41</v>
      </c>
      <c r="E75" s="314" t="s">
        <v>654</v>
      </c>
      <c r="F75" s="315" t="s">
        <v>43</v>
      </c>
      <c r="G75" s="316">
        <v>2</v>
      </c>
      <c r="H75" s="317">
        <v>4258.8500000000004</v>
      </c>
      <c r="I75" s="317">
        <v>5233.2700000000004</v>
      </c>
      <c r="J75" s="317">
        <v>10466.540000000001</v>
      </c>
      <c r="K75" s="345">
        <v>1.7423131017815591E-2</v>
      </c>
    </row>
    <row r="76" spans="2:11" s="8" customFormat="1" ht="24" customHeight="1" thickBot="1">
      <c r="B76" s="330" t="s">
        <v>152</v>
      </c>
      <c r="C76" s="331"/>
      <c r="D76" s="331"/>
      <c r="E76" s="332" t="s">
        <v>153</v>
      </c>
      <c r="F76" s="331"/>
      <c r="G76" s="333"/>
      <c r="H76" s="334"/>
      <c r="I76" s="334"/>
      <c r="J76" s="334">
        <v>157272.82</v>
      </c>
      <c r="K76" s="335">
        <v>0.26180427805189949</v>
      </c>
    </row>
    <row r="77" spans="2:11" s="8" customFormat="1" ht="27.95" customHeight="1">
      <c r="B77" s="342" t="s">
        <v>154</v>
      </c>
      <c r="C77" s="323" t="s">
        <v>155</v>
      </c>
      <c r="D77" s="323" t="s">
        <v>18</v>
      </c>
      <c r="E77" s="322" t="s">
        <v>156</v>
      </c>
      <c r="F77" s="323" t="s">
        <v>1</v>
      </c>
      <c r="G77" s="324">
        <v>540</v>
      </c>
      <c r="H77" s="325">
        <v>8</v>
      </c>
      <c r="I77" s="325">
        <v>9.83</v>
      </c>
      <c r="J77" s="325">
        <v>5308.2</v>
      </c>
      <c r="K77" s="343">
        <v>8.8362977706834076E-3</v>
      </c>
    </row>
    <row r="78" spans="2:11" s="8" customFormat="1" ht="27.95" customHeight="1">
      <c r="B78" s="156" t="s">
        <v>157</v>
      </c>
      <c r="C78" s="157" t="s">
        <v>158</v>
      </c>
      <c r="D78" s="157" t="s">
        <v>0</v>
      </c>
      <c r="E78" s="158" t="s">
        <v>159</v>
      </c>
      <c r="F78" s="157" t="s">
        <v>1</v>
      </c>
      <c r="G78" s="229">
        <v>540</v>
      </c>
      <c r="H78" s="313">
        <v>20.48</v>
      </c>
      <c r="I78" s="313">
        <v>25.16</v>
      </c>
      <c r="J78" s="313">
        <v>13586.4</v>
      </c>
      <c r="K78" s="159">
        <v>2.2616607518860073E-2</v>
      </c>
    </row>
    <row r="79" spans="2:11" s="8" customFormat="1" ht="27.95" customHeight="1">
      <c r="B79" s="156" t="s">
        <v>160</v>
      </c>
      <c r="C79" s="157" t="s">
        <v>630</v>
      </c>
      <c r="D79" s="157" t="s">
        <v>0</v>
      </c>
      <c r="E79" s="158" t="s">
        <v>631</v>
      </c>
      <c r="F79" s="157" t="s">
        <v>312</v>
      </c>
      <c r="G79" s="229">
        <v>2</v>
      </c>
      <c r="H79" s="313">
        <v>253.55</v>
      </c>
      <c r="I79" s="313">
        <v>311.56</v>
      </c>
      <c r="J79" s="313">
        <v>623.12</v>
      </c>
      <c r="K79" s="159">
        <v>1.0372770179850504E-3</v>
      </c>
    </row>
    <row r="80" spans="2:11" s="8" customFormat="1" ht="27.95" customHeight="1">
      <c r="B80" s="156" t="s">
        <v>161</v>
      </c>
      <c r="C80" s="157" t="s">
        <v>37</v>
      </c>
      <c r="D80" s="157" t="s">
        <v>2</v>
      </c>
      <c r="E80" s="158" t="s">
        <v>38</v>
      </c>
      <c r="F80" s="157" t="s">
        <v>1</v>
      </c>
      <c r="G80" s="229">
        <v>31.66</v>
      </c>
      <c r="H80" s="313">
        <v>73.67</v>
      </c>
      <c r="I80" s="313">
        <v>90.52</v>
      </c>
      <c r="J80" s="313">
        <v>2865.86</v>
      </c>
      <c r="K80" s="159">
        <v>4.7706552746864753E-3</v>
      </c>
    </row>
    <row r="81" spans="2:11" s="8" customFormat="1" ht="27.95" customHeight="1">
      <c r="B81" s="156" t="s">
        <v>162</v>
      </c>
      <c r="C81" s="157" t="s">
        <v>163</v>
      </c>
      <c r="D81" s="157" t="s">
        <v>18</v>
      </c>
      <c r="E81" s="158" t="s">
        <v>164</v>
      </c>
      <c r="F81" s="157" t="s">
        <v>1</v>
      </c>
      <c r="G81" s="229">
        <v>74.55</v>
      </c>
      <c r="H81" s="313">
        <v>92.28</v>
      </c>
      <c r="I81" s="313">
        <v>113.39</v>
      </c>
      <c r="J81" s="313">
        <v>8453.2199999999993</v>
      </c>
      <c r="K81" s="159">
        <v>1.40716568782443E-2</v>
      </c>
    </row>
    <row r="82" spans="2:11" s="8" customFormat="1" ht="27.95" customHeight="1">
      <c r="B82" s="156" t="s">
        <v>165</v>
      </c>
      <c r="C82" s="157" t="s">
        <v>166</v>
      </c>
      <c r="D82" s="157" t="s">
        <v>0</v>
      </c>
      <c r="E82" s="158" t="s">
        <v>167</v>
      </c>
      <c r="F82" s="157" t="s">
        <v>1</v>
      </c>
      <c r="G82" s="229">
        <v>74.55</v>
      </c>
      <c r="H82" s="313">
        <v>40.72</v>
      </c>
      <c r="I82" s="313">
        <v>50.03</v>
      </c>
      <c r="J82" s="313">
        <v>3729.73</v>
      </c>
      <c r="K82" s="159">
        <v>6.2086968999380248E-3</v>
      </c>
    </row>
    <row r="83" spans="2:11" s="8" customFormat="1" ht="27.95" customHeight="1">
      <c r="B83" s="156" t="s">
        <v>168</v>
      </c>
      <c r="C83" s="157" t="s">
        <v>169</v>
      </c>
      <c r="D83" s="157" t="s">
        <v>0</v>
      </c>
      <c r="E83" s="158" t="s">
        <v>170</v>
      </c>
      <c r="F83" s="157" t="s">
        <v>1</v>
      </c>
      <c r="G83" s="229">
        <v>277.29000000000002</v>
      </c>
      <c r="H83" s="313">
        <v>47.7</v>
      </c>
      <c r="I83" s="313">
        <v>58.61</v>
      </c>
      <c r="J83" s="313">
        <v>16251.96</v>
      </c>
      <c r="K83" s="159">
        <v>2.7053833298902812E-2</v>
      </c>
    </row>
    <row r="84" spans="2:11" s="8" customFormat="1" ht="27.95" customHeight="1">
      <c r="B84" s="156" t="s">
        <v>171</v>
      </c>
      <c r="C84" s="157" t="s">
        <v>172</v>
      </c>
      <c r="D84" s="157" t="s">
        <v>0</v>
      </c>
      <c r="E84" s="158" t="s">
        <v>173</v>
      </c>
      <c r="F84" s="157" t="s">
        <v>1</v>
      </c>
      <c r="G84" s="229">
        <v>74.55</v>
      </c>
      <c r="H84" s="313">
        <v>11.67</v>
      </c>
      <c r="I84" s="313">
        <v>14.34</v>
      </c>
      <c r="J84" s="313">
        <v>1069.04</v>
      </c>
      <c r="K84" s="159">
        <v>1.7795779678179777E-3</v>
      </c>
    </row>
    <row r="85" spans="2:11" s="8" customFormat="1" ht="50.25" customHeight="1">
      <c r="B85" s="156" t="s">
        <v>174</v>
      </c>
      <c r="C85" s="157" t="s">
        <v>175</v>
      </c>
      <c r="D85" s="157" t="s">
        <v>18</v>
      </c>
      <c r="E85" s="158" t="s">
        <v>176</v>
      </c>
      <c r="F85" s="157" t="s">
        <v>1</v>
      </c>
      <c r="G85" s="229">
        <v>12</v>
      </c>
      <c r="H85" s="313">
        <v>197.71</v>
      </c>
      <c r="I85" s="313">
        <v>242.94</v>
      </c>
      <c r="J85" s="313">
        <v>2915.28</v>
      </c>
      <c r="K85" s="159">
        <v>4.8529223022715654E-3</v>
      </c>
    </row>
    <row r="86" spans="2:11" s="8" customFormat="1" ht="27.95" customHeight="1">
      <c r="B86" s="156" t="s">
        <v>177</v>
      </c>
      <c r="C86" s="157" t="s">
        <v>178</v>
      </c>
      <c r="D86" s="157" t="s">
        <v>18</v>
      </c>
      <c r="E86" s="158" t="s">
        <v>179</v>
      </c>
      <c r="F86" s="157" t="s">
        <v>1</v>
      </c>
      <c r="G86" s="229">
        <v>140</v>
      </c>
      <c r="H86" s="313">
        <v>27.62</v>
      </c>
      <c r="I86" s="313">
        <v>33.93</v>
      </c>
      <c r="J86" s="313">
        <v>4750.2</v>
      </c>
      <c r="K86" s="159">
        <v>7.907422793093765E-3</v>
      </c>
    </row>
    <row r="87" spans="2:11" s="8" customFormat="1" ht="27.95" customHeight="1">
      <c r="B87" s="156" t="s">
        <v>180</v>
      </c>
      <c r="C87" s="157" t="s">
        <v>181</v>
      </c>
      <c r="D87" s="157" t="s">
        <v>41</v>
      </c>
      <c r="E87" s="158" t="s">
        <v>182</v>
      </c>
      <c r="F87" s="157" t="s">
        <v>183</v>
      </c>
      <c r="G87" s="229">
        <v>4</v>
      </c>
      <c r="H87" s="313">
        <v>30.57</v>
      </c>
      <c r="I87" s="313">
        <v>37.56</v>
      </c>
      <c r="J87" s="313">
        <v>150.24</v>
      </c>
      <c r="K87" s="159">
        <v>2.5009709074026509E-4</v>
      </c>
    </row>
    <row r="88" spans="2:11" s="8" customFormat="1" ht="27.95" customHeight="1">
      <c r="B88" s="156" t="s">
        <v>184</v>
      </c>
      <c r="C88" s="157" t="s">
        <v>185</v>
      </c>
      <c r="D88" s="157" t="s">
        <v>18</v>
      </c>
      <c r="E88" s="158" t="s">
        <v>186</v>
      </c>
      <c r="F88" s="157" t="s">
        <v>1</v>
      </c>
      <c r="G88" s="229">
        <v>30</v>
      </c>
      <c r="H88" s="313">
        <v>84.09</v>
      </c>
      <c r="I88" s="313">
        <v>103.32</v>
      </c>
      <c r="J88" s="313">
        <v>3099.6</v>
      </c>
      <c r="K88" s="159">
        <v>5.1597506819656925E-3</v>
      </c>
    </row>
    <row r="89" spans="2:11" s="8" customFormat="1" ht="27.95" customHeight="1">
      <c r="B89" s="156" t="s">
        <v>187</v>
      </c>
      <c r="C89" s="157" t="s">
        <v>135</v>
      </c>
      <c r="D89" s="157" t="s">
        <v>18</v>
      </c>
      <c r="E89" s="158" t="s">
        <v>188</v>
      </c>
      <c r="F89" s="157" t="s">
        <v>12</v>
      </c>
      <c r="G89" s="229">
        <v>33.75</v>
      </c>
      <c r="H89" s="313">
        <v>29.35</v>
      </c>
      <c r="I89" s="313">
        <v>36.06</v>
      </c>
      <c r="J89" s="313">
        <v>1217.02</v>
      </c>
      <c r="K89" s="159">
        <v>2.025912948433955E-3</v>
      </c>
    </row>
    <row r="90" spans="2:11" s="8" customFormat="1" ht="27.95" customHeight="1">
      <c r="B90" s="156" t="s">
        <v>189</v>
      </c>
      <c r="C90" s="157" t="s">
        <v>190</v>
      </c>
      <c r="D90" s="157" t="s">
        <v>0</v>
      </c>
      <c r="E90" s="158" t="s">
        <v>191</v>
      </c>
      <c r="F90" s="157" t="s">
        <v>1</v>
      </c>
      <c r="G90" s="229">
        <v>11.25</v>
      </c>
      <c r="H90" s="313">
        <v>26.53</v>
      </c>
      <c r="I90" s="313">
        <v>32.6</v>
      </c>
      <c r="J90" s="313">
        <v>366.75</v>
      </c>
      <c r="K90" s="159">
        <v>6.1051056994803124E-4</v>
      </c>
    </row>
    <row r="91" spans="2:11" s="8" customFormat="1" ht="27.95" customHeight="1">
      <c r="B91" s="156" t="s">
        <v>192</v>
      </c>
      <c r="C91" s="157" t="s">
        <v>193</v>
      </c>
      <c r="D91" s="157" t="s">
        <v>2</v>
      </c>
      <c r="E91" s="158" t="s">
        <v>194</v>
      </c>
      <c r="F91" s="157" t="s">
        <v>43</v>
      </c>
      <c r="G91" s="229">
        <v>5.3</v>
      </c>
      <c r="H91" s="313">
        <v>1948.04</v>
      </c>
      <c r="I91" s="313">
        <v>2393.75</v>
      </c>
      <c r="J91" s="313">
        <v>12686.87</v>
      </c>
      <c r="K91" s="159">
        <v>2.1119204456868657E-2</v>
      </c>
    </row>
    <row r="92" spans="2:11" s="8" customFormat="1" ht="27.95" customHeight="1">
      <c r="B92" s="156" t="s">
        <v>195</v>
      </c>
      <c r="C92" s="157" t="s">
        <v>147</v>
      </c>
      <c r="D92" s="157" t="s">
        <v>0</v>
      </c>
      <c r="E92" s="158" t="s">
        <v>196</v>
      </c>
      <c r="F92" s="157" t="s">
        <v>1</v>
      </c>
      <c r="G92" s="229">
        <v>35.450000000000003</v>
      </c>
      <c r="H92" s="313">
        <v>430.8</v>
      </c>
      <c r="I92" s="313">
        <v>529.36</v>
      </c>
      <c r="J92" s="313">
        <v>18765.810000000001</v>
      </c>
      <c r="K92" s="159">
        <v>3.1238514951974002E-2</v>
      </c>
    </row>
    <row r="93" spans="2:11" s="8" customFormat="1" ht="27.95" customHeight="1">
      <c r="B93" s="156" t="s">
        <v>197</v>
      </c>
      <c r="C93" s="157" t="s">
        <v>198</v>
      </c>
      <c r="D93" s="157" t="s">
        <v>18</v>
      </c>
      <c r="E93" s="158" t="s">
        <v>199</v>
      </c>
      <c r="F93" s="157" t="s">
        <v>3</v>
      </c>
      <c r="G93" s="229">
        <v>60.6</v>
      </c>
      <c r="H93" s="313">
        <v>122.04</v>
      </c>
      <c r="I93" s="313">
        <v>149.96</v>
      </c>
      <c r="J93" s="313">
        <v>9087.57</v>
      </c>
      <c r="K93" s="159">
        <v>1.5127627921315966E-2</v>
      </c>
    </row>
    <row r="94" spans="2:11" s="8" customFormat="1" ht="27.95" customHeight="1">
      <c r="B94" s="156" t="s">
        <v>200</v>
      </c>
      <c r="C94" s="157" t="s">
        <v>201</v>
      </c>
      <c r="D94" s="157" t="s">
        <v>0</v>
      </c>
      <c r="E94" s="158" t="s">
        <v>202</v>
      </c>
      <c r="F94" s="157" t="s">
        <v>203</v>
      </c>
      <c r="G94" s="229">
        <v>1</v>
      </c>
      <c r="H94" s="313">
        <v>13849.43</v>
      </c>
      <c r="I94" s="313">
        <v>17018.169999999998</v>
      </c>
      <c r="J94" s="313">
        <v>17018.169999999998</v>
      </c>
      <c r="K94" s="159">
        <v>2.83293051565712E-2</v>
      </c>
    </row>
    <row r="95" spans="2:11" s="8" customFormat="1" ht="27.95" customHeight="1">
      <c r="B95" s="156" t="s">
        <v>607</v>
      </c>
      <c r="C95" s="157" t="s">
        <v>601</v>
      </c>
      <c r="D95" s="157" t="s">
        <v>41</v>
      </c>
      <c r="E95" s="158" t="s">
        <v>602</v>
      </c>
      <c r="F95" s="157" t="s">
        <v>1</v>
      </c>
      <c r="G95" s="229">
        <v>400</v>
      </c>
      <c r="H95" s="313">
        <v>9.11</v>
      </c>
      <c r="I95" s="313">
        <v>11.19</v>
      </c>
      <c r="J95" s="313">
        <v>4476</v>
      </c>
      <c r="K95" s="159">
        <v>7.4509756266868113E-3</v>
      </c>
    </row>
    <row r="96" spans="2:11" s="8" customFormat="1" ht="42" customHeight="1">
      <c r="B96" s="156" t="s">
        <v>608</v>
      </c>
      <c r="C96" s="157" t="s">
        <v>603</v>
      </c>
      <c r="D96" s="157" t="s">
        <v>41</v>
      </c>
      <c r="E96" s="158" t="s">
        <v>604</v>
      </c>
      <c r="F96" s="157" t="s">
        <v>1</v>
      </c>
      <c r="G96" s="229">
        <v>400</v>
      </c>
      <c r="H96" s="313">
        <v>10.34</v>
      </c>
      <c r="I96" s="313">
        <v>12.7</v>
      </c>
      <c r="J96" s="313">
        <v>5080</v>
      </c>
      <c r="K96" s="159">
        <v>8.4564245271601876E-3</v>
      </c>
    </row>
    <row r="97" spans="2:11" s="8" customFormat="1" ht="27.95" customHeight="1">
      <c r="B97" s="156" t="s">
        <v>632</v>
      </c>
      <c r="C97" s="157" t="s">
        <v>621</v>
      </c>
      <c r="D97" s="157" t="s">
        <v>0</v>
      </c>
      <c r="E97" s="158" t="s">
        <v>622</v>
      </c>
      <c r="F97" s="157" t="s">
        <v>1</v>
      </c>
      <c r="G97" s="229">
        <v>554.59</v>
      </c>
      <c r="H97" s="313">
        <v>5.1100000000000003</v>
      </c>
      <c r="I97" s="313">
        <v>6.27</v>
      </c>
      <c r="J97" s="313">
        <v>3477.27</v>
      </c>
      <c r="K97" s="159">
        <v>5.7884392353461231E-3</v>
      </c>
    </row>
    <row r="98" spans="2:11" s="8" customFormat="1" ht="27.95" customHeight="1">
      <c r="B98" s="156" t="s">
        <v>633</v>
      </c>
      <c r="C98" s="157" t="s">
        <v>624</v>
      </c>
      <c r="D98" s="157" t="s">
        <v>18</v>
      </c>
      <c r="E98" s="158" t="s">
        <v>625</v>
      </c>
      <c r="F98" s="157" t="s">
        <v>1</v>
      </c>
      <c r="G98" s="229">
        <v>554.59</v>
      </c>
      <c r="H98" s="313">
        <v>14.9</v>
      </c>
      <c r="I98" s="313">
        <v>18.3</v>
      </c>
      <c r="J98" s="313">
        <v>10148.99</v>
      </c>
      <c r="K98" s="159">
        <v>1.6894521252343205E-2</v>
      </c>
    </row>
    <row r="99" spans="2:11" s="8" customFormat="1" ht="27.95" customHeight="1" thickBot="1">
      <c r="B99" s="344" t="s">
        <v>634</v>
      </c>
      <c r="C99" s="315" t="s">
        <v>627</v>
      </c>
      <c r="D99" s="315" t="s">
        <v>18</v>
      </c>
      <c r="E99" s="314" t="s">
        <v>628</v>
      </c>
      <c r="F99" s="315" t="s">
        <v>1</v>
      </c>
      <c r="G99" s="316">
        <v>554.59</v>
      </c>
      <c r="H99" s="317">
        <v>17.829999999999998</v>
      </c>
      <c r="I99" s="317">
        <v>21.9</v>
      </c>
      <c r="J99" s="317">
        <v>12145.52</v>
      </c>
      <c r="K99" s="345">
        <v>2.0218045910061929E-2</v>
      </c>
    </row>
    <row r="100" spans="2:11" s="8" customFormat="1" ht="24" customHeight="1" thickBot="1">
      <c r="B100" s="330" t="s">
        <v>204</v>
      </c>
      <c r="C100" s="331"/>
      <c r="D100" s="331"/>
      <c r="E100" s="332" t="s">
        <v>90</v>
      </c>
      <c r="F100" s="331"/>
      <c r="G100" s="333"/>
      <c r="H100" s="334"/>
      <c r="I100" s="334"/>
      <c r="J100" s="334">
        <v>7299.65</v>
      </c>
      <c r="K100" s="335">
        <v>1.2151366003874974E-2</v>
      </c>
    </row>
    <row r="101" spans="2:11" s="8" customFormat="1" ht="27.95" customHeight="1">
      <c r="B101" s="342" t="s">
        <v>205</v>
      </c>
      <c r="C101" s="323" t="s">
        <v>123</v>
      </c>
      <c r="D101" s="323" t="s">
        <v>124</v>
      </c>
      <c r="E101" s="322" t="s">
        <v>206</v>
      </c>
      <c r="F101" s="323" t="s">
        <v>43</v>
      </c>
      <c r="G101" s="324">
        <v>38.65</v>
      </c>
      <c r="H101" s="325">
        <v>80.42</v>
      </c>
      <c r="I101" s="325">
        <v>98.82</v>
      </c>
      <c r="J101" s="325">
        <v>3819.39</v>
      </c>
      <c r="K101" s="343">
        <v>6.3579494635414074E-3</v>
      </c>
    </row>
    <row r="102" spans="2:11" s="8" customFormat="1" ht="27.95" customHeight="1">
      <c r="B102" s="156" t="s">
        <v>207</v>
      </c>
      <c r="C102" s="157" t="s">
        <v>92</v>
      </c>
      <c r="D102" s="157" t="s">
        <v>0</v>
      </c>
      <c r="E102" s="158" t="s">
        <v>93</v>
      </c>
      <c r="F102" s="157" t="s">
        <v>94</v>
      </c>
      <c r="G102" s="229">
        <v>2</v>
      </c>
      <c r="H102" s="313">
        <v>805.7</v>
      </c>
      <c r="I102" s="313">
        <v>990.04</v>
      </c>
      <c r="J102" s="313">
        <v>1980.08</v>
      </c>
      <c r="K102" s="159">
        <v>3.2961411570353039E-3</v>
      </c>
    </row>
    <row r="103" spans="2:11" s="8" customFormat="1" ht="27.95" customHeight="1" thickBot="1">
      <c r="B103" s="344" t="s">
        <v>208</v>
      </c>
      <c r="C103" s="315" t="s">
        <v>96</v>
      </c>
      <c r="D103" s="315" t="s">
        <v>2</v>
      </c>
      <c r="E103" s="314" t="s">
        <v>97</v>
      </c>
      <c r="F103" s="315" t="s">
        <v>94</v>
      </c>
      <c r="G103" s="316">
        <v>2</v>
      </c>
      <c r="H103" s="317">
        <v>610.42999999999995</v>
      </c>
      <c r="I103" s="317">
        <v>750.09</v>
      </c>
      <c r="J103" s="317">
        <v>1500.18</v>
      </c>
      <c r="K103" s="345">
        <v>2.4972753832982618E-3</v>
      </c>
    </row>
    <row r="104" spans="2:11" s="8" customFormat="1" ht="24" customHeight="1" thickBot="1">
      <c r="B104" s="330" t="s">
        <v>209</v>
      </c>
      <c r="C104" s="331"/>
      <c r="D104" s="331"/>
      <c r="E104" s="332" t="s">
        <v>128</v>
      </c>
      <c r="F104" s="331"/>
      <c r="G104" s="333"/>
      <c r="H104" s="334"/>
      <c r="I104" s="334"/>
      <c r="J104" s="334">
        <v>94.93</v>
      </c>
      <c r="K104" s="335">
        <v>1.5802527172506232E-4</v>
      </c>
    </row>
    <row r="105" spans="2:11" s="8" customFormat="1" ht="27.95" customHeight="1" thickBot="1">
      <c r="B105" s="346" t="s">
        <v>210</v>
      </c>
      <c r="C105" s="327" t="s">
        <v>87</v>
      </c>
      <c r="D105" s="327" t="s">
        <v>18</v>
      </c>
      <c r="E105" s="326" t="s">
        <v>88</v>
      </c>
      <c r="F105" s="327" t="s">
        <v>60</v>
      </c>
      <c r="G105" s="328">
        <v>1</v>
      </c>
      <c r="H105" s="329">
        <v>77.260000000000005</v>
      </c>
      <c r="I105" s="329">
        <v>94.93</v>
      </c>
      <c r="J105" s="329">
        <v>94.93</v>
      </c>
      <c r="K105" s="347">
        <v>1.5802527172506232E-4</v>
      </c>
    </row>
    <row r="106" spans="2:11" s="8" customFormat="1" ht="30.75" customHeight="1" thickBot="1">
      <c r="B106" s="330" t="s">
        <v>211</v>
      </c>
      <c r="C106" s="331"/>
      <c r="D106" s="331"/>
      <c r="E106" s="332" t="s">
        <v>212</v>
      </c>
      <c r="F106" s="331"/>
      <c r="G106" s="333"/>
      <c r="H106" s="334"/>
      <c r="I106" s="334"/>
      <c r="J106" s="334">
        <v>138257.85999999999</v>
      </c>
      <c r="K106" s="335">
        <v>0.23015101542848021</v>
      </c>
    </row>
    <row r="107" spans="2:11" s="8" customFormat="1" ht="30.75" customHeight="1" thickBot="1">
      <c r="B107" s="330" t="s">
        <v>213</v>
      </c>
      <c r="C107" s="331"/>
      <c r="D107" s="331"/>
      <c r="E107" s="332" t="s">
        <v>214</v>
      </c>
      <c r="F107" s="331"/>
      <c r="G107" s="333"/>
      <c r="H107" s="334"/>
      <c r="I107" s="334"/>
      <c r="J107" s="334">
        <v>23508.29</v>
      </c>
      <c r="K107" s="335">
        <v>3.9133086643227274E-2</v>
      </c>
    </row>
    <row r="108" spans="2:11" s="8" customFormat="1" ht="42" customHeight="1">
      <c r="B108" s="342" t="s">
        <v>215</v>
      </c>
      <c r="C108" s="323" t="s">
        <v>216</v>
      </c>
      <c r="D108" s="323" t="s">
        <v>41</v>
      </c>
      <c r="E108" s="322" t="s">
        <v>217</v>
      </c>
      <c r="F108" s="323" t="s">
        <v>43</v>
      </c>
      <c r="G108" s="324">
        <v>10.130000000000001</v>
      </c>
      <c r="H108" s="325">
        <v>56.48</v>
      </c>
      <c r="I108" s="325">
        <v>69.400000000000006</v>
      </c>
      <c r="J108" s="325">
        <v>703.02</v>
      </c>
      <c r="K108" s="343">
        <v>1.1702825927331015E-3</v>
      </c>
    </row>
    <row r="109" spans="2:11" s="8" customFormat="1" ht="27.95" customHeight="1">
      <c r="B109" s="156" t="s">
        <v>218</v>
      </c>
      <c r="C109" s="157" t="s">
        <v>221</v>
      </c>
      <c r="D109" s="157" t="s">
        <v>18</v>
      </c>
      <c r="E109" s="158" t="s">
        <v>222</v>
      </c>
      <c r="F109" s="157" t="s">
        <v>3</v>
      </c>
      <c r="G109" s="229">
        <v>65</v>
      </c>
      <c r="H109" s="313">
        <v>91.82</v>
      </c>
      <c r="I109" s="313">
        <v>112.82</v>
      </c>
      <c r="J109" s="313">
        <v>7333.3</v>
      </c>
      <c r="K109" s="159">
        <v>1.2207381493114922E-2</v>
      </c>
    </row>
    <row r="110" spans="2:11" s="8" customFormat="1" ht="27.95" customHeight="1">
      <c r="B110" s="156" t="s">
        <v>219</v>
      </c>
      <c r="C110" s="157" t="s">
        <v>250</v>
      </c>
      <c r="D110" s="157" t="s">
        <v>0</v>
      </c>
      <c r="E110" s="158" t="s">
        <v>251</v>
      </c>
      <c r="F110" s="157" t="s">
        <v>12</v>
      </c>
      <c r="G110" s="229">
        <v>7.02</v>
      </c>
      <c r="H110" s="313">
        <v>72.64</v>
      </c>
      <c r="I110" s="313">
        <v>89.26</v>
      </c>
      <c r="J110" s="313">
        <v>626.6</v>
      </c>
      <c r="K110" s="159">
        <v>1.0430700017162546E-3</v>
      </c>
    </row>
    <row r="111" spans="2:11" s="8" customFormat="1" ht="27.95" customHeight="1">
      <c r="B111" s="156" t="s">
        <v>220</v>
      </c>
      <c r="C111" s="157" t="s">
        <v>142</v>
      </c>
      <c r="D111" s="157" t="s">
        <v>2</v>
      </c>
      <c r="E111" s="158" t="s">
        <v>609</v>
      </c>
      <c r="F111" s="157" t="s">
        <v>12</v>
      </c>
      <c r="G111" s="229">
        <v>4.5999999999999996</v>
      </c>
      <c r="H111" s="313">
        <v>1150.1600000000001</v>
      </c>
      <c r="I111" s="313">
        <v>1413.31</v>
      </c>
      <c r="J111" s="313">
        <v>6501.22</v>
      </c>
      <c r="K111" s="159">
        <v>1.0822259107178022E-2</v>
      </c>
    </row>
    <row r="112" spans="2:11" s="8" customFormat="1" ht="27.95" customHeight="1">
      <c r="B112" s="156" t="s">
        <v>610</v>
      </c>
      <c r="C112" s="157" t="s">
        <v>611</v>
      </c>
      <c r="D112" s="157" t="s">
        <v>124</v>
      </c>
      <c r="E112" s="158" t="s">
        <v>612</v>
      </c>
      <c r="F112" s="157" t="s">
        <v>1</v>
      </c>
      <c r="G112" s="229">
        <v>3.66</v>
      </c>
      <c r="H112" s="313">
        <v>1137.79</v>
      </c>
      <c r="I112" s="313">
        <v>1398.11</v>
      </c>
      <c r="J112" s="313">
        <v>5117.08</v>
      </c>
      <c r="K112" s="159">
        <v>8.5181497676064671E-3</v>
      </c>
    </row>
    <row r="113" spans="2:11" s="8" customFormat="1" ht="27.95" customHeight="1" thickBot="1">
      <c r="B113" s="344" t="s">
        <v>635</v>
      </c>
      <c r="C113" s="315" t="s">
        <v>636</v>
      </c>
      <c r="D113" s="315" t="s">
        <v>0</v>
      </c>
      <c r="E113" s="314" t="s">
        <v>637</v>
      </c>
      <c r="F113" s="315" t="s">
        <v>1</v>
      </c>
      <c r="G113" s="316">
        <v>9.92</v>
      </c>
      <c r="H113" s="317">
        <v>264.74</v>
      </c>
      <c r="I113" s="317">
        <v>325.31</v>
      </c>
      <c r="J113" s="317">
        <v>3227.07</v>
      </c>
      <c r="K113" s="345">
        <v>5.3719436808785095E-3</v>
      </c>
    </row>
    <row r="114" spans="2:11" s="8" customFormat="1" ht="24" customHeight="1" thickBot="1">
      <c r="B114" s="330" t="s">
        <v>223</v>
      </c>
      <c r="C114" s="331"/>
      <c r="D114" s="331"/>
      <c r="E114" s="332" t="s">
        <v>28</v>
      </c>
      <c r="F114" s="331"/>
      <c r="G114" s="333"/>
      <c r="H114" s="334"/>
      <c r="I114" s="334"/>
      <c r="J114" s="334">
        <v>20549.16</v>
      </c>
      <c r="K114" s="335">
        <v>3.4207169416641543E-2</v>
      </c>
    </row>
    <row r="115" spans="2:11" s="8" customFormat="1" ht="27.95" customHeight="1">
      <c r="B115" s="342" t="s">
        <v>224</v>
      </c>
      <c r="C115" s="323" t="s">
        <v>37</v>
      </c>
      <c r="D115" s="323" t="s">
        <v>2</v>
      </c>
      <c r="E115" s="322" t="s">
        <v>38</v>
      </c>
      <c r="F115" s="323" t="s">
        <v>1</v>
      </c>
      <c r="G115" s="324">
        <v>40.770000000000003</v>
      </c>
      <c r="H115" s="325">
        <v>73.67</v>
      </c>
      <c r="I115" s="325">
        <v>90.52</v>
      </c>
      <c r="J115" s="325">
        <v>3690.5</v>
      </c>
      <c r="K115" s="343">
        <v>6.14339266092218E-3</v>
      </c>
    </row>
    <row r="116" spans="2:11" s="8" customFormat="1" ht="27.95" customHeight="1">
      <c r="B116" s="156" t="s">
        <v>225</v>
      </c>
      <c r="C116" s="157" t="s">
        <v>123</v>
      </c>
      <c r="D116" s="157" t="s">
        <v>124</v>
      </c>
      <c r="E116" s="158" t="s">
        <v>206</v>
      </c>
      <c r="F116" s="157" t="s">
        <v>43</v>
      </c>
      <c r="G116" s="229">
        <v>19.8</v>
      </c>
      <c r="H116" s="313">
        <v>80.42</v>
      </c>
      <c r="I116" s="313">
        <v>98.82</v>
      </c>
      <c r="J116" s="313">
        <v>1956.63</v>
      </c>
      <c r="K116" s="159">
        <v>3.2571051028695746E-3</v>
      </c>
    </row>
    <row r="117" spans="2:11" s="8" customFormat="1" ht="27.95" customHeight="1">
      <c r="B117" s="156" t="s">
        <v>226</v>
      </c>
      <c r="C117" s="157" t="s">
        <v>75</v>
      </c>
      <c r="D117" s="157" t="s">
        <v>0</v>
      </c>
      <c r="E117" s="158" t="s">
        <v>76</v>
      </c>
      <c r="F117" s="157" t="s">
        <v>1</v>
      </c>
      <c r="G117" s="229">
        <v>62.14</v>
      </c>
      <c r="H117" s="313">
        <v>125.75</v>
      </c>
      <c r="I117" s="313">
        <v>154.52000000000001</v>
      </c>
      <c r="J117" s="313">
        <v>9601.8700000000008</v>
      </c>
      <c r="K117" s="159">
        <v>1.598375767216606E-2</v>
      </c>
    </row>
    <row r="118" spans="2:11" s="8" customFormat="1" ht="27.95" customHeight="1" thickBot="1">
      <c r="B118" s="344" t="s">
        <v>227</v>
      </c>
      <c r="C118" s="315" t="s">
        <v>115</v>
      </c>
      <c r="D118" s="315" t="s">
        <v>0</v>
      </c>
      <c r="E118" s="314" t="s">
        <v>228</v>
      </c>
      <c r="F118" s="315" t="s">
        <v>1</v>
      </c>
      <c r="G118" s="316">
        <v>30.33</v>
      </c>
      <c r="H118" s="317">
        <v>142.22</v>
      </c>
      <c r="I118" s="317">
        <v>174.75</v>
      </c>
      <c r="J118" s="317">
        <v>5300.16</v>
      </c>
      <c r="K118" s="345">
        <v>8.8229139806837286E-3</v>
      </c>
    </row>
    <row r="119" spans="2:11" ht="24" customHeight="1" thickBot="1">
      <c r="B119" s="330" t="s">
        <v>229</v>
      </c>
      <c r="C119" s="331"/>
      <c r="D119" s="331"/>
      <c r="E119" s="332" t="s">
        <v>90</v>
      </c>
      <c r="F119" s="331"/>
      <c r="G119" s="333"/>
      <c r="H119" s="334"/>
      <c r="I119" s="334"/>
      <c r="J119" s="334">
        <v>10390.06</v>
      </c>
      <c r="K119" s="335">
        <v>1.7295818547768894E-2</v>
      </c>
    </row>
    <row r="120" spans="2:11" s="8" customFormat="1" ht="27.95" customHeight="1">
      <c r="B120" s="342" t="s">
        <v>230</v>
      </c>
      <c r="C120" s="323" t="s">
        <v>92</v>
      </c>
      <c r="D120" s="323" t="s">
        <v>0</v>
      </c>
      <c r="E120" s="322" t="s">
        <v>93</v>
      </c>
      <c r="F120" s="323" t="s">
        <v>94</v>
      </c>
      <c r="G120" s="324">
        <v>2</v>
      </c>
      <c r="H120" s="325">
        <v>805.7</v>
      </c>
      <c r="I120" s="325">
        <v>990.04</v>
      </c>
      <c r="J120" s="325">
        <v>1980.08</v>
      </c>
      <c r="K120" s="343">
        <v>3.2961411570353039E-3</v>
      </c>
    </row>
    <row r="121" spans="2:11" s="8" customFormat="1" ht="27.95" customHeight="1">
      <c r="B121" s="156" t="s">
        <v>231</v>
      </c>
      <c r="C121" s="157" t="s">
        <v>158</v>
      </c>
      <c r="D121" s="157" t="s">
        <v>0</v>
      </c>
      <c r="E121" s="158" t="s">
        <v>159</v>
      </c>
      <c r="F121" s="157" t="s">
        <v>1</v>
      </c>
      <c r="G121" s="229">
        <v>69.8</v>
      </c>
      <c r="H121" s="313">
        <v>20.48</v>
      </c>
      <c r="I121" s="313">
        <v>25.16</v>
      </c>
      <c r="J121" s="313">
        <v>1756.16</v>
      </c>
      <c r="K121" s="159">
        <v>2.9233926176412666E-3</v>
      </c>
    </row>
    <row r="122" spans="2:11" s="8" customFormat="1" ht="27.95" customHeight="1" thickBot="1">
      <c r="B122" s="344" t="s">
        <v>613</v>
      </c>
      <c r="C122" s="315" t="s">
        <v>614</v>
      </c>
      <c r="D122" s="315" t="s">
        <v>2</v>
      </c>
      <c r="E122" s="314" t="s">
        <v>615</v>
      </c>
      <c r="F122" s="315" t="s">
        <v>1</v>
      </c>
      <c r="G122" s="316">
        <v>2.56</v>
      </c>
      <c r="H122" s="317">
        <v>2115.1999999999998</v>
      </c>
      <c r="I122" s="317">
        <v>2599.15</v>
      </c>
      <c r="J122" s="317">
        <v>6653.82</v>
      </c>
      <c r="K122" s="345">
        <v>1.1076284773092323E-2</v>
      </c>
    </row>
    <row r="123" spans="2:11" s="8" customFormat="1" ht="24" customHeight="1" thickBot="1">
      <c r="B123" s="330" t="s">
        <v>232</v>
      </c>
      <c r="C123" s="331"/>
      <c r="D123" s="331"/>
      <c r="E123" s="332" t="s">
        <v>128</v>
      </c>
      <c r="F123" s="331"/>
      <c r="G123" s="333"/>
      <c r="H123" s="334"/>
      <c r="I123" s="334"/>
      <c r="J123" s="334">
        <v>1042.2</v>
      </c>
      <c r="K123" s="335">
        <v>1.7348987484658166E-3</v>
      </c>
    </row>
    <row r="124" spans="2:11" s="8" customFormat="1" ht="27.95" customHeight="1" thickBot="1">
      <c r="B124" s="346" t="s">
        <v>233</v>
      </c>
      <c r="C124" s="327" t="s">
        <v>234</v>
      </c>
      <c r="D124" s="327" t="s">
        <v>41</v>
      </c>
      <c r="E124" s="326" t="s">
        <v>235</v>
      </c>
      <c r="F124" s="327" t="s">
        <v>94</v>
      </c>
      <c r="G124" s="328">
        <v>20</v>
      </c>
      <c r="H124" s="329">
        <v>42.41</v>
      </c>
      <c r="I124" s="329">
        <v>52.11</v>
      </c>
      <c r="J124" s="329">
        <v>1042.2</v>
      </c>
      <c r="K124" s="347">
        <v>1.7348987484658166E-3</v>
      </c>
    </row>
    <row r="125" spans="2:11" s="8" customFormat="1" ht="30" customHeight="1" thickBot="1">
      <c r="B125" s="330" t="s">
        <v>236</v>
      </c>
      <c r="C125" s="331"/>
      <c r="D125" s="331"/>
      <c r="E125" s="332" t="s">
        <v>237</v>
      </c>
      <c r="F125" s="331"/>
      <c r="G125" s="333"/>
      <c r="H125" s="334"/>
      <c r="I125" s="334"/>
      <c r="J125" s="334">
        <v>17506.14</v>
      </c>
      <c r="K125" s="335">
        <v>2.9141604659822844E-2</v>
      </c>
    </row>
    <row r="126" spans="2:11" s="8" customFormat="1" ht="45.75" customHeight="1">
      <c r="B126" s="342" t="s">
        <v>238</v>
      </c>
      <c r="C126" s="323" t="s">
        <v>239</v>
      </c>
      <c r="D126" s="323" t="s">
        <v>2</v>
      </c>
      <c r="E126" s="322" t="s">
        <v>240</v>
      </c>
      <c r="F126" s="323" t="s">
        <v>60</v>
      </c>
      <c r="G126" s="324">
        <v>2</v>
      </c>
      <c r="H126" s="325">
        <v>2688.06</v>
      </c>
      <c r="I126" s="325">
        <v>3303.08</v>
      </c>
      <c r="J126" s="325">
        <v>6606.16</v>
      </c>
      <c r="K126" s="343">
        <v>1.0996947530382785E-2</v>
      </c>
    </row>
    <row r="127" spans="2:11" s="8" customFormat="1" ht="45.75" customHeight="1" thickBot="1">
      <c r="B127" s="344" t="s">
        <v>241</v>
      </c>
      <c r="C127" s="315" t="s">
        <v>242</v>
      </c>
      <c r="D127" s="315" t="s">
        <v>2</v>
      </c>
      <c r="E127" s="314" t="s">
        <v>243</v>
      </c>
      <c r="F127" s="315" t="s">
        <v>60</v>
      </c>
      <c r="G127" s="316">
        <v>2</v>
      </c>
      <c r="H127" s="317">
        <v>4435.22</v>
      </c>
      <c r="I127" s="317">
        <v>5449.99</v>
      </c>
      <c r="J127" s="317">
        <v>10899.98</v>
      </c>
      <c r="K127" s="345">
        <v>1.8144657129440061E-2</v>
      </c>
    </row>
    <row r="128" spans="2:11" s="8" customFormat="1" ht="30" customHeight="1" thickBot="1">
      <c r="B128" s="330" t="s">
        <v>244</v>
      </c>
      <c r="C128" s="331"/>
      <c r="D128" s="331"/>
      <c r="E128" s="332" t="s">
        <v>245</v>
      </c>
      <c r="F128" s="331"/>
      <c r="G128" s="333"/>
      <c r="H128" s="334"/>
      <c r="I128" s="334"/>
      <c r="J128" s="334">
        <v>65262.01</v>
      </c>
      <c r="K128" s="335">
        <v>0.10863843741255383</v>
      </c>
    </row>
    <row r="129" spans="2:11" s="8" customFormat="1" ht="24" customHeight="1" thickBot="1">
      <c r="B129" s="330" t="s">
        <v>246</v>
      </c>
      <c r="C129" s="331"/>
      <c r="D129" s="331"/>
      <c r="E129" s="332" t="s">
        <v>247</v>
      </c>
      <c r="F129" s="331"/>
      <c r="G129" s="333"/>
      <c r="H129" s="334"/>
      <c r="I129" s="334"/>
      <c r="J129" s="334">
        <v>9648.58</v>
      </c>
      <c r="K129" s="335">
        <v>1.6061513496903001E-2</v>
      </c>
    </row>
    <row r="130" spans="2:11" s="8" customFormat="1" ht="42" customHeight="1">
      <c r="B130" s="342" t="s">
        <v>248</v>
      </c>
      <c r="C130" s="323" t="s">
        <v>216</v>
      </c>
      <c r="D130" s="323" t="s">
        <v>41</v>
      </c>
      <c r="E130" s="322" t="s">
        <v>217</v>
      </c>
      <c r="F130" s="323" t="s">
        <v>43</v>
      </c>
      <c r="G130" s="324">
        <v>14.65</v>
      </c>
      <c r="H130" s="325">
        <v>56.48</v>
      </c>
      <c r="I130" s="325">
        <v>69.400000000000006</v>
      </c>
      <c r="J130" s="325">
        <v>1016.71</v>
      </c>
      <c r="K130" s="343">
        <v>1.6924668072852431E-3</v>
      </c>
    </row>
    <row r="131" spans="2:11" s="8" customFormat="1" ht="27.95" customHeight="1">
      <c r="B131" s="156" t="s">
        <v>249</v>
      </c>
      <c r="C131" s="157" t="s">
        <v>250</v>
      </c>
      <c r="D131" s="157" t="s">
        <v>0</v>
      </c>
      <c r="E131" s="158" t="s">
        <v>251</v>
      </c>
      <c r="F131" s="157" t="s">
        <v>12</v>
      </c>
      <c r="G131" s="229">
        <v>9.6</v>
      </c>
      <c r="H131" s="313">
        <v>72.64</v>
      </c>
      <c r="I131" s="313">
        <v>89.26</v>
      </c>
      <c r="J131" s="313">
        <v>856.89</v>
      </c>
      <c r="K131" s="159">
        <v>1.4264223647791916E-3</v>
      </c>
    </row>
    <row r="132" spans="2:11" s="8" customFormat="1" ht="27.95" customHeight="1">
      <c r="B132" s="156" t="s">
        <v>252</v>
      </c>
      <c r="C132" s="157" t="s">
        <v>142</v>
      </c>
      <c r="D132" s="157" t="s">
        <v>2</v>
      </c>
      <c r="E132" s="158" t="s">
        <v>253</v>
      </c>
      <c r="F132" s="157" t="s">
        <v>12</v>
      </c>
      <c r="G132" s="229">
        <v>5.12</v>
      </c>
      <c r="H132" s="313">
        <v>1150.1600000000001</v>
      </c>
      <c r="I132" s="313">
        <v>1413.31</v>
      </c>
      <c r="J132" s="313">
        <v>7236.14</v>
      </c>
      <c r="K132" s="159">
        <v>1.2045644050780496E-2</v>
      </c>
    </row>
    <row r="133" spans="2:11" s="8" customFormat="1" ht="27.95" customHeight="1" thickBot="1">
      <c r="B133" s="344" t="s">
        <v>254</v>
      </c>
      <c r="C133" s="315" t="s">
        <v>255</v>
      </c>
      <c r="D133" s="315" t="s">
        <v>0</v>
      </c>
      <c r="E133" s="314" t="s">
        <v>256</v>
      </c>
      <c r="F133" s="315" t="s">
        <v>1</v>
      </c>
      <c r="G133" s="316">
        <v>14.4</v>
      </c>
      <c r="H133" s="317">
        <v>30.46</v>
      </c>
      <c r="I133" s="317">
        <v>37.42</v>
      </c>
      <c r="J133" s="317">
        <v>538.84</v>
      </c>
      <c r="K133" s="345">
        <v>8.9698027405806999E-4</v>
      </c>
    </row>
    <row r="134" spans="2:11" s="8" customFormat="1" ht="24" customHeight="1" thickBot="1">
      <c r="B134" s="330" t="s">
        <v>257</v>
      </c>
      <c r="C134" s="331"/>
      <c r="D134" s="331"/>
      <c r="E134" s="332" t="s">
        <v>258</v>
      </c>
      <c r="F134" s="331"/>
      <c r="G134" s="333"/>
      <c r="H134" s="334"/>
      <c r="I134" s="334"/>
      <c r="J134" s="334">
        <v>13322.63</v>
      </c>
      <c r="K134" s="335">
        <v>2.2177522657141759E-2</v>
      </c>
    </row>
    <row r="135" spans="2:11" s="8" customFormat="1" ht="24" customHeight="1" thickBot="1">
      <c r="B135" s="330" t="s">
        <v>259</v>
      </c>
      <c r="C135" s="331"/>
      <c r="D135" s="331"/>
      <c r="E135" s="332" t="s">
        <v>260</v>
      </c>
      <c r="F135" s="331"/>
      <c r="G135" s="333"/>
      <c r="H135" s="334"/>
      <c r="I135" s="334"/>
      <c r="J135" s="334">
        <v>5278.78</v>
      </c>
      <c r="K135" s="335">
        <v>8.7873237530477662E-3</v>
      </c>
    </row>
    <row r="136" spans="2:11" s="8" customFormat="1" ht="27.95" customHeight="1" thickBot="1">
      <c r="B136" s="346" t="s">
        <v>261</v>
      </c>
      <c r="C136" s="327" t="s">
        <v>145</v>
      </c>
      <c r="D136" s="327" t="s">
        <v>0</v>
      </c>
      <c r="E136" s="326" t="s">
        <v>262</v>
      </c>
      <c r="F136" s="327" t="s">
        <v>12</v>
      </c>
      <c r="G136" s="328">
        <v>1.26</v>
      </c>
      <c r="H136" s="329">
        <v>3409.44</v>
      </c>
      <c r="I136" s="329">
        <v>4189.51</v>
      </c>
      <c r="J136" s="329">
        <v>5278.78</v>
      </c>
      <c r="K136" s="347">
        <v>8.7873237530477662E-3</v>
      </c>
    </row>
    <row r="137" spans="2:11" s="8" customFormat="1" ht="30" customHeight="1" thickBot="1">
      <c r="B137" s="330" t="s">
        <v>263</v>
      </c>
      <c r="C137" s="331"/>
      <c r="D137" s="331"/>
      <c r="E137" s="332" t="s">
        <v>264</v>
      </c>
      <c r="F137" s="331"/>
      <c r="G137" s="333"/>
      <c r="H137" s="334"/>
      <c r="I137" s="334"/>
      <c r="J137" s="334">
        <v>8043.85</v>
      </c>
      <c r="K137" s="335">
        <v>1.3390198904093991E-2</v>
      </c>
    </row>
    <row r="138" spans="2:11" s="8" customFormat="1" ht="27.95" customHeight="1" thickBot="1">
      <c r="B138" s="346" t="s">
        <v>265</v>
      </c>
      <c r="C138" s="327" t="s">
        <v>145</v>
      </c>
      <c r="D138" s="327" t="s">
        <v>0</v>
      </c>
      <c r="E138" s="326" t="s">
        <v>262</v>
      </c>
      <c r="F138" s="327" t="s">
        <v>12</v>
      </c>
      <c r="G138" s="328">
        <v>1.92</v>
      </c>
      <c r="H138" s="329">
        <v>3409.44</v>
      </c>
      <c r="I138" s="329">
        <v>4189.51</v>
      </c>
      <c r="J138" s="329">
        <v>8043.85</v>
      </c>
      <c r="K138" s="347">
        <v>1.3390198904093991E-2</v>
      </c>
    </row>
    <row r="139" spans="2:11" s="8" customFormat="1" ht="24" customHeight="1" thickBot="1">
      <c r="B139" s="330" t="s">
        <v>266</v>
      </c>
      <c r="C139" s="331"/>
      <c r="D139" s="331"/>
      <c r="E139" s="332" t="s">
        <v>28</v>
      </c>
      <c r="F139" s="331"/>
      <c r="G139" s="333"/>
      <c r="H139" s="334"/>
      <c r="I139" s="334"/>
      <c r="J139" s="334">
        <v>1470.18</v>
      </c>
      <c r="K139" s="335">
        <v>2.4473358683740876E-3</v>
      </c>
    </row>
    <row r="140" spans="2:11" s="8" customFormat="1" ht="27.95" customHeight="1">
      <c r="B140" s="342" t="s">
        <v>267</v>
      </c>
      <c r="C140" s="323" t="s">
        <v>268</v>
      </c>
      <c r="D140" s="323" t="s">
        <v>0</v>
      </c>
      <c r="E140" s="322" t="s">
        <v>269</v>
      </c>
      <c r="F140" s="323" t="s">
        <v>1</v>
      </c>
      <c r="G140" s="324">
        <v>11.1</v>
      </c>
      <c r="H140" s="325">
        <v>99.26</v>
      </c>
      <c r="I140" s="325">
        <v>121.97</v>
      </c>
      <c r="J140" s="325">
        <v>1353.86</v>
      </c>
      <c r="K140" s="343">
        <v>2.2537037225080891E-3</v>
      </c>
    </row>
    <row r="141" spans="2:11" s="8" customFormat="1" ht="27.95" customHeight="1" thickBot="1">
      <c r="B141" s="344" t="s">
        <v>270</v>
      </c>
      <c r="C141" s="315" t="s">
        <v>271</v>
      </c>
      <c r="D141" s="315" t="s">
        <v>18</v>
      </c>
      <c r="E141" s="314" t="s">
        <v>272</v>
      </c>
      <c r="F141" s="315" t="s">
        <v>1</v>
      </c>
      <c r="G141" s="316">
        <v>11.1</v>
      </c>
      <c r="H141" s="317">
        <v>8.5299999999999994</v>
      </c>
      <c r="I141" s="317">
        <v>10.48</v>
      </c>
      <c r="J141" s="317">
        <v>116.32</v>
      </c>
      <c r="K141" s="345">
        <v>1.9363214586599862E-4</v>
      </c>
    </row>
    <row r="142" spans="2:11" s="8" customFormat="1" ht="24" customHeight="1" thickBot="1">
      <c r="B142" s="330" t="s">
        <v>273</v>
      </c>
      <c r="C142" s="331"/>
      <c r="D142" s="331"/>
      <c r="E142" s="332" t="s">
        <v>274</v>
      </c>
      <c r="F142" s="331"/>
      <c r="G142" s="333"/>
      <c r="H142" s="334"/>
      <c r="I142" s="334"/>
      <c r="J142" s="334">
        <v>9133.57</v>
      </c>
      <c r="K142" s="335">
        <v>1.52042018441997E-2</v>
      </c>
    </row>
    <row r="143" spans="2:11" s="8" customFormat="1" ht="27.95" customHeight="1">
      <c r="B143" s="342" t="s">
        <v>275</v>
      </c>
      <c r="C143" s="323" t="s">
        <v>172</v>
      </c>
      <c r="D143" s="323" t="s">
        <v>0</v>
      </c>
      <c r="E143" s="322" t="s">
        <v>173</v>
      </c>
      <c r="F143" s="323" t="s">
        <v>1</v>
      </c>
      <c r="G143" s="324">
        <v>63.84</v>
      </c>
      <c r="H143" s="325">
        <v>11.67</v>
      </c>
      <c r="I143" s="325">
        <v>14.34</v>
      </c>
      <c r="J143" s="325">
        <v>915.46</v>
      </c>
      <c r="K143" s="343">
        <v>1.5239209444161547E-3</v>
      </c>
    </row>
    <row r="144" spans="2:11" s="8" customFormat="1" ht="27.95" customHeight="1">
      <c r="B144" s="156" t="s">
        <v>276</v>
      </c>
      <c r="C144" s="157" t="s">
        <v>166</v>
      </c>
      <c r="D144" s="157" t="s">
        <v>0</v>
      </c>
      <c r="E144" s="158" t="s">
        <v>167</v>
      </c>
      <c r="F144" s="157" t="s">
        <v>1</v>
      </c>
      <c r="G144" s="229">
        <v>63.84</v>
      </c>
      <c r="H144" s="313">
        <v>40.72</v>
      </c>
      <c r="I144" s="313">
        <v>50.03</v>
      </c>
      <c r="J144" s="313">
        <v>3193.91</v>
      </c>
      <c r="K144" s="159">
        <v>5.3167438703823223E-3</v>
      </c>
    </row>
    <row r="145" spans="2:11" s="8" customFormat="1" ht="27.95" customHeight="1">
      <c r="B145" s="156" t="s">
        <v>277</v>
      </c>
      <c r="C145" s="157" t="s">
        <v>169</v>
      </c>
      <c r="D145" s="157" t="s">
        <v>0</v>
      </c>
      <c r="E145" s="158" t="s">
        <v>170</v>
      </c>
      <c r="F145" s="157" t="s">
        <v>1</v>
      </c>
      <c r="G145" s="229">
        <v>63.84</v>
      </c>
      <c r="H145" s="313">
        <v>47.7</v>
      </c>
      <c r="I145" s="313">
        <v>58.61</v>
      </c>
      <c r="J145" s="313">
        <v>3741.66</v>
      </c>
      <c r="K145" s="159">
        <v>6.2285561803728717E-3</v>
      </c>
    </row>
    <row r="146" spans="2:11" s="8" customFormat="1" ht="27.95" customHeight="1" thickBot="1">
      <c r="B146" s="344" t="s">
        <v>638</v>
      </c>
      <c r="C146" s="315" t="s">
        <v>639</v>
      </c>
      <c r="D146" s="315" t="s">
        <v>0</v>
      </c>
      <c r="E146" s="314" t="s">
        <v>640</v>
      </c>
      <c r="F146" s="315" t="s">
        <v>1</v>
      </c>
      <c r="G146" s="316">
        <v>11.76</v>
      </c>
      <c r="H146" s="317">
        <v>88.76</v>
      </c>
      <c r="I146" s="317">
        <v>109.06</v>
      </c>
      <c r="J146" s="317">
        <v>1282.54</v>
      </c>
      <c r="K146" s="345">
        <v>2.1349808490283518E-3</v>
      </c>
    </row>
    <row r="147" spans="2:11" s="8" customFormat="1" ht="30" customHeight="1" thickBot="1">
      <c r="B147" s="330" t="s">
        <v>278</v>
      </c>
      <c r="C147" s="331"/>
      <c r="D147" s="331"/>
      <c r="E147" s="332" t="s">
        <v>279</v>
      </c>
      <c r="F147" s="331"/>
      <c r="G147" s="333"/>
      <c r="H147" s="334"/>
      <c r="I147" s="334"/>
      <c r="J147" s="334">
        <v>6386.56</v>
      </c>
      <c r="K147" s="335">
        <v>1.0631390281137829E-2</v>
      </c>
    </row>
    <row r="148" spans="2:11" s="8" customFormat="1" ht="27.95" customHeight="1">
      <c r="B148" s="342" t="s">
        <v>280</v>
      </c>
      <c r="C148" s="323" t="s">
        <v>281</v>
      </c>
      <c r="D148" s="323" t="s">
        <v>18</v>
      </c>
      <c r="E148" s="322" t="s">
        <v>282</v>
      </c>
      <c r="F148" s="323" t="s">
        <v>3</v>
      </c>
      <c r="G148" s="324">
        <v>11.1</v>
      </c>
      <c r="H148" s="325">
        <v>178.99</v>
      </c>
      <c r="I148" s="325">
        <v>219.94</v>
      </c>
      <c r="J148" s="325">
        <v>2441.33</v>
      </c>
      <c r="K148" s="343">
        <v>4.0639611989944846E-3</v>
      </c>
    </row>
    <row r="149" spans="2:11" s="8" customFormat="1" ht="27.95" customHeight="1">
      <c r="B149" s="156" t="s">
        <v>283</v>
      </c>
      <c r="C149" s="157" t="s">
        <v>284</v>
      </c>
      <c r="D149" s="157" t="s">
        <v>0</v>
      </c>
      <c r="E149" s="158" t="s">
        <v>285</v>
      </c>
      <c r="F149" s="157" t="s">
        <v>1</v>
      </c>
      <c r="G149" s="229">
        <v>11.1</v>
      </c>
      <c r="H149" s="313">
        <v>98.16</v>
      </c>
      <c r="I149" s="313">
        <v>120.61</v>
      </c>
      <c r="J149" s="313">
        <v>1338.77</v>
      </c>
      <c r="K149" s="159">
        <v>2.2285841465012292E-3</v>
      </c>
    </row>
    <row r="150" spans="2:11" s="8" customFormat="1" ht="27.95" customHeight="1">
      <c r="B150" s="156" t="s">
        <v>641</v>
      </c>
      <c r="C150" s="157" t="s">
        <v>642</v>
      </c>
      <c r="D150" s="157" t="s">
        <v>18</v>
      </c>
      <c r="E150" s="158" t="s">
        <v>643</v>
      </c>
      <c r="F150" s="157" t="s">
        <v>1</v>
      </c>
      <c r="G150" s="229">
        <v>6</v>
      </c>
      <c r="H150" s="313">
        <v>37.58</v>
      </c>
      <c r="I150" s="313">
        <v>46.17</v>
      </c>
      <c r="J150" s="313">
        <v>277.02</v>
      </c>
      <c r="K150" s="159">
        <v>4.6114148080982585E-4</v>
      </c>
    </row>
    <row r="151" spans="2:11" s="8" customFormat="1" ht="27.95" customHeight="1" thickBot="1">
      <c r="B151" s="344" t="s">
        <v>644</v>
      </c>
      <c r="C151" s="315" t="s">
        <v>645</v>
      </c>
      <c r="D151" s="315" t="s">
        <v>0</v>
      </c>
      <c r="E151" s="314" t="s">
        <v>646</v>
      </c>
      <c r="F151" s="315" t="s">
        <v>1</v>
      </c>
      <c r="G151" s="316">
        <v>11.1</v>
      </c>
      <c r="H151" s="317">
        <v>170.79</v>
      </c>
      <c r="I151" s="317">
        <v>209.86</v>
      </c>
      <c r="J151" s="317">
        <v>2329.44</v>
      </c>
      <c r="K151" s="345">
        <v>3.8777034548322892E-3</v>
      </c>
    </row>
    <row r="152" spans="2:11" ht="24" customHeight="1" thickBot="1">
      <c r="B152" s="330" t="s">
        <v>286</v>
      </c>
      <c r="C152" s="331"/>
      <c r="D152" s="331"/>
      <c r="E152" s="332" t="s">
        <v>287</v>
      </c>
      <c r="F152" s="331"/>
      <c r="G152" s="333"/>
      <c r="H152" s="334"/>
      <c r="I152" s="334"/>
      <c r="J152" s="334">
        <v>6798.42</v>
      </c>
      <c r="K152" s="335">
        <v>1.1316993235026843E-2</v>
      </c>
    </row>
    <row r="153" spans="2:11" s="8" customFormat="1" ht="37.5" customHeight="1">
      <c r="B153" s="342" t="s">
        <v>288</v>
      </c>
      <c r="C153" s="323" t="s">
        <v>289</v>
      </c>
      <c r="D153" s="323" t="s">
        <v>41</v>
      </c>
      <c r="E153" s="322" t="s">
        <v>290</v>
      </c>
      <c r="F153" s="323" t="s">
        <v>1</v>
      </c>
      <c r="G153" s="324">
        <v>3.36</v>
      </c>
      <c r="H153" s="325">
        <v>500.15</v>
      </c>
      <c r="I153" s="325">
        <v>614.58000000000004</v>
      </c>
      <c r="J153" s="325">
        <v>2064.98</v>
      </c>
      <c r="K153" s="343">
        <v>3.4374699842707173E-3</v>
      </c>
    </row>
    <row r="154" spans="2:11" s="8" customFormat="1" ht="27.95" customHeight="1" thickBot="1">
      <c r="B154" s="344" t="s">
        <v>647</v>
      </c>
      <c r="C154" s="315" t="s">
        <v>648</v>
      </c>
      <c r="D154" s="315" t="s">
        <v>0</v>
      </c>
      <c r="E154" s="314" t="s">
        <v>649</v>
      </c>
      <c r="F154" s="315" t="s">
        <v>1</v>
      </c>
      <c r="G154" s="316">
        <v>7.76</v>
      </c>
      <c r="H154" s="317">
        <v>496.41</v>
      </c>
      <c r="I154" s="317">
        <v>609.98</v>
      </c>
      <c r="J154" s="317">
        <v>4733.4399999999996</v>
      </c>
      <c r="K154" s="345">
        <v>7.8795232507561253E-3</v>
      </c>
    </row>
    <row r="155" spans="2:11" s="8" customFormat="1" ht="24" customHeight="1" thickBot="1">
      <c r="B155" s="330" t="s">
        <v>291</v>
      </c>
      <c r="C155" s="331"/>
      <c r="D155" s="331"/>
      <c r="E155" s="332" t="s">
        <v>292</v>
      </c>
      <c r="F155" s="331"/>
      <c r="G155" s="333"/>
      <c r="H155" s="334"/>
      <c r="I155" s="334"/>
      <c r="J155" s="334">
        <v>4159.28</v>
      </c>
      <c r="K155" s="335">
        <v>6.923747521127328E-3</v>
      </c>
    </row>
    <row r="156" spans="2:11" s="8" customFormat="1" ht="27.95" customHeight="1" thickBot="1">
      <c r="B156" s="346" t="s">
        <v>293</v>
      </c>
      <c r="C156" s="327" t="s">
        <v>294</v>
      </c>
      <c r="D156" s="327" t="s">
        <v>0</v>
      </c>
      <c r="E156" s="326" t="s">
        <v>295</v>
      </c>
      <c r="F156" s="327" t="s">
        <v>1</v>
      </c>
      <c r="G156" s="328">
        <v>77.7</v>
      </c>
      <c r="H156" s="329">
        <v>43.57</v>
      </c>
      <c r="I156" s="329">
        <v>53.53</v>
      </c>
      <c r="J156" s="329">
        <v>4159.28</v>
      </c>
      <c r="K156" s="347">
        <v>6.923747521127328E-3</v>
      </c>
    </row>
    <row r="157" spans="2:11" s="8" customFormat="1" ht="24" customHeight="1" thickBot="1">
      <c r="B157" s="330" t="s">
        <v>296</v>
      </c>
      <c r="C157" s="331"/>
      <c r="D157" s="331"/>
      <c r="E157" s="332" t="s">
        <v>297</v>
      </c>
      <c r="F157" s="331"/>
      <c r="G157" s="333"/>
      <c r="H157" s="334"/>
      <c r="I157" s="334"/>
      <c r="J157" s="334">
        <v>738.64</v>
      </c>
      <c r="K157" s="335">
        <v>1.2295774434530711E-3</v>
      </c>
    </row>
    <row r="158" spans="2:11" s="8" customFormat="1" ht="27.95" customHeight="1" thickBot="1">
      <c r="B158" s="346" t="s">
        <v>298</v>
      </c>
      <c r="C158" s="327" t="s">
        <v>299</v>
      </c>
      <c r="D158" s="327" t="s">
        <v>124</v>
      </c>
      <c r="E158" s="326" t="s">
        <v>300</v>
      </c>
      <c r="F158" s="327" t="s">
        <v>1</v>
      </c>
      <c r="G158" s="328">
        <v>2.72</v>
      </c>
      <c r="H158" s="329">
        <v>221</v>
      </c>
      <c r="I158" s="329">
        <v>271.56</v>
      </c>
      <c r="J158" s="329">
        <v>738.64</v>
      </c>
      <c r="K158" s="347">
        <v>1.2295774434530711E-3</v>
      </c>
    </row>
    <row r="159" spans="2:11" s="8" customFormat="1" ht="28.5" customHeight="1" thickBot="1">
      <c r="B159" s="330" t="s">
        <v>301</v>
      </c>
      <c r="C159" s="331"/>
      <c r="D159" s="331"/>
      <c r="E159" s="332" t="s">
        <v>302</v>
      </c>
      <c r="F159" s="331"/>
      <c r="G159" s="333"/>
      <c r="H159" s="334"/>
      <c r="I159" s="334"/>
      <c r="J159" s="334">
        <v>5960.86</v>
      </c>
      <c r="K159" s="335">
        <v>9.9227485643637939E-3</v>
      </c>
    </row>
    <row r="160" spans="2:11" s="8" customFormat="1" ht="27.95" customHeight="1">
      <c r="B160" s="342" t="s">
        <v>303</v>
      </c>
      <c r="C160" s="323" t="s">
        <v>304</v>
      </c>
      <c r="D160" s="323" t="s">
        <v>0</v>
      </c>
      <c r="E160" s="322" t="s">
        <v>305</v>
      </c>
      <c r="F160" s="323" t="s">
        <v>94</v>
      </c>
      <c r="G160" s="324">
        <v>2</v>
      </c>
      <c r="H160" s="325">
        <v>962.75</v>
      </c>
      <c r="I160" s="325">
        <v>1183.02</v>
      </c>
      <c r="J160" s="325">
        <v>2366.04</v>
      </c>
      <c r="K160" s="343">
        <v>3.9386296630397818E-3</v>
      </c>
    </row>
    <row r="161" spans="2:11" s="8" customFormat="1" ht="27.95" customHeight="1">
      <c r="B161" s="156" t="s">
        <v>306</v>
      </c>
      <c r="C161" s="157" t="s">
        <v>307</v>
      </c>
      <c r="D161" s="157" t="s">
        <v>18</v>
      </c>
      <c r="E161" s="158" t="s">
        <v>308</v>
      </c>
      <c r="F161" s="157" t="s">
        <v>60</v>
      </c>
      <c r="G161" s="229">
        <v>2</v>
      </c>
      <c r="H161" s="313">
        <v>326.63</v>
      </c>
      <c r="I161" s="313">
        <v>401.36</v>
      </c>
      <c r="J161" s="313">
        <v>802.72</v>
      </c>
      <c r="K161" s="159">
        <v>1.3362482473311074E-3</v>
      </c>
    </row>
    <row r="162" spans="2:11" s="8" customFormat="1" ht="27.95" customHeight="1">
      <c r="B162" s="156" t="s">
        <v>309</v>
      </c>
      <c r="C162" s="157" t="s">
        <v>310</v>
      </c>
      <c r="D162" s="157" t="s">
        <v>0</v>
      </c>
      <c r="E162" s="158" t="s">
        <v>311</v>
      </c>
      <c r="F162" s="157" t="s">
        <v>312</v>
      </c>
      <c r="G162" s="229">
        <v>8</v>
      </c>
      <c r="H162" s="313">
        <v>250.92</v>
      </c>
      <c r="I162" s="313">
        <v>308.33</v>
      </c>
      <c r="J162" s="313">
        <v>2466.64</v>
      </c>
      <c r="K162" s="159">
        <v>4.1060935030855132E-3</v>
      </c>
    </row>
    <row r="163" spans="2:11" s="8" customFormat="1" ht="27.95" customHeight="1" thickBot="1">
      <c r="B163" s="156" t="s">
        <v>313</v>
      </c>
      <c r="C163" s="157" t="s">
        <v>314</v>
      </c>
      <c r="D163" s="157" t="s">
        <v>41</v>
      </c>
      <c r="E163" s="158" t="s">
        <v>315</v>
      </c>
      <c r="F163" s="157" t="s">
        <v>94</v>
      </c>
      <c r="G163" s="229">
        <v>2</v>
      </c>
      <c r="H163" s="313">
        <v>40.799999999999997</v>
      </c>
      <c r="I163" s="313">
        <v>50.13</v>
      </c>
      <c r="J163" s="313">
        <v>100.26</v>
      </c>
      <c r="K163" s="159">
        <v>1.6689785887659064E-4</v>
      </c>
    </row>
    <row r="164" spans="2:11" ht="24" hidden="1" customHeight="1" thickBot="1">
      <c r="B164" s="238" t="s">
        <v>316</v>
      </c>
      <c r="C164" s="236" t="s">
        <v>317</v>
      </c>
      <c r="D164" s="236" t="s">
        <v>0</v>
      </c>
      <c r="E164" s="235" t="s">
        <v>318</v>
      </c>
      <c r="F164" s="236" t="s">
        <v>94</v>
      </c>
      <c r="G164" s="237">
        <v>4</v>
      </c>
      <c r="H164" s="312">
        <v>27.93</v>
      </c>
      <c r="I164" s="312">
        <v>34.32</v>
      </c>
      <c r="J164" s="312">
        <v>137.28</v>
      </c>
      <c r="K164" s="239">
        <v>2.2852322029302176E-4</v>
      </c>
    </row>
    <row r="165" spans="2:11" ht="24" hidden="1" customHeight="1" thickBot="1">
      <c r="B165" s="348" t="s">
        <v>319</v>
      </c>
      <c r="C165" s="319" t="s">
        <v>320</v>
      </c>
      <c r="D165" s="319" t="s">
        <v>0</v>
      </c>
      <c r="E165" s="318" t="s">
        <v>321</v>
      </c>
      <c r="F165" s="319" t="s">
        <v>94</v>
      </c>
      <c r="G165" s="320">
        <v>2</v>
      </c>
      <c r="H165" s="321">
        <v>35.78</v>
      </c>
      <c r="I165" s="321">
        <v>43.96</v>
      </c>
      <c r="J165" s="321">
        <v>87.92</v>
      </c>
      <c r="K165" s="349">
        <v>1.4635607173778026E-4</v>
      </c>
    </row>
    <row r="166" spans="2:11" ht="24" customHeight="1" thickBot="1">
      <c r="B166" s="336" t="s">
        <v>322</v>
      </c>
      <c r="C166" s="337"/>
      <c r="D166" s="337"/>
      <c r="E166" s="338" t="s">
        <v>323</v>
      </c>
      <c r="F166" s="337"/>
      <c r="G166" s="339"/>
      <c r="H166" s="340"/>
      <c r="I166" s="340"/>
      <c r="J166" s="340">
        <v>7643.29</v>
      </c>
      <c r="K166" s="341">
        <v>1.2723406500826416E-2</v>
      </c>
    </row>
    <row r="167" spans="2:11" ht="24" customHeight="1" thickBot="1">
      <c r="B167" s="330" t="s">
        <v>324</v>
      </c>
      <c r="C167" s="331"/>
      <c r="D167" s="331"/>
      <c r="E167" s="332" t="s">
        <v>325</v>
      </c>
      <c r="F167" s="331"/>
      <c r="G167" s="333"/>
      <c r="H167" s="334"/>
      <c r="I167" s="334"/>
      <c r="J167" s="334">
        <v>2421.04</v>
      </c>
      <c r="K167" s="335">
        <v>4.0301854404007683E-3</v>
      </c>
    </row>
    <row r="168" spans="2:11" s="8" customFormat="1" ht="27.95" customHeight="1">
      <c r="B168" s="342" t="s">
        <v>326</v>
      </c>
      <c r="C168" s="323" t="s">
        <v>327</v>
      </c>
      <c r="D168" s="323" t="s">
        <v>0</v>
      </c>
      <c r="E168" s="322" t="s">
        <v>328</v>
      </c>
      <c r="F168" s="323" t="s">
        <v>312</v>
      </c>
      <c r="G168" s="324">
        <v>2</v>
      </c>
      <c r="H168" s="325">
        <v>601.76</v>
      </c>
      <c r="I168" s="325">
        <v>739.44</v>
      </c>
      <c r="J168" s="325">
        <v>1478.88</v>
      </c>
      <c r="K168" s="343">
        <v>2.4618183277020983E-3</v>
      </c>
    </row>
    <row r="169" spans="2:11" s="8" customFormat="1" ht="27.95" customHeight="1">
      <c r="B169" s="156" t="s">
        <v>329</v>
      </c>
      <c r="C169" s="157" t="s">
        <v>330</v>
      </c>
      <c r="D169" s="157" t="s">
        <v>124</v>
      </c>
      <c r="E169" s="158" t="s">
        <v>331</v>
      </c>
      <c r="F169" s="157" t="s">
        <v>94</v>
      </c>
      <c r="G169" s="229">
        <v>2</v>
      </c>
      <c r="H169" s="313">
        <v>337.56</v>
      </c>
      <c r="I169" s="313">
        <v>414.79</v>
      </c>
      <c r="J169" s="313">
        <v>829.58</v>
      </c>
      <c r="K169" s="159">
        <v>1.3809607596932181E-3</v>
      </c>
    </row>
    <row r="170" spans="2:11" s="8" customFormat="1" ht="27.95" customHeight="1" thickBot="1">
      <c r="B170" s="344" t="s">
        <v>332</v>
      </c>
      <c r="C170" s="315" t="s">
        <v>333</v>
      </c>
      <c r="D170" s="315" t="s">
        <v>0</v>
      </c>
      <c r="E170" s="314" t="s">
        <v>334</v>
      </c>
      <c r="F170" s="315" t="s">
        <v>94</v>
      </c>
      <c r="G170" s="316">
        <v>2</v>
      </c>
      <c r="H170" s="317">
        <v>45.81</v>
      </c>
      <c r="I170" s="317">
        <v>56.29</v>
      </c>
      <c r="J170" s="317">
        <v>112.58</v>
      </c>
      <c r="K170" s="345">
        <v>1.8740635300545157E-4</v>
      </c>
    </row>
    <row r="171" spans="2:11" ht="27" customHeight="1" thickBot="1">
      <c r="B171" s="330" t="s">
        <v>335</v>
      </c>
      <c r="C171" s="331"/>
      <c r="D171" s="331"/>
      <c r="E171" s="332" t="s">
        <v>336</v>
      </c>
      <c r="F171" s="331"/>
      <c r="G171" s="333"/>
      <c r="H171" s="334"/>
      <c r="I171" s="334"/>
      <c r="J171" s="334">
        <v>5222.25</v>
      </c>
      <c r="K171" s="335">
        <v>8.6932210604256481E-3</v>
      </c>
    </row>
    <row r="172" spans="2:11" s="8" customFormat="1" ht="27.95" customHeight="1">
      <c r="B172" s="342" t="s">
        <v>337</v>
      </c>
      <c r="C172" s="323" t="s">
        <v>338</v>
      </c>
      <c r="D172" s="323" t="s">
        <v>0</v>
      </c>
      <c r="E172" s="322" t="s">
        <v>339</v>
      </c>
      <c r="F172" s="323" t="s">
        <v>312</v>
      </c>
      <c r="G172" s="324">
        <v>4</v>
      </c>
      <c r="H172" s="325">
        <v>424.53</v>
      </c>
      <c r="I172" s="325">
        <v>521.66</v>
      </c>
      <c r="J172" s="325">
        <v>2086.64</v>
      </c>
      <c r="K172" s="343">
        <v>3.4735263140459713E-3</v>
      </c>
    </row>
    <row r="173" spans="2:11" s="8" customFormat="1" ht="27.95" customHeight="1">
      <c r="B173" s="156" t="s">
        <v>340</v>
      </c>
      <c r="C173" s="157" t="s">
        <v>341</v>
      </c>
      <c r="D173" s="157" t="s">
        <v>41</v>
      </c>
      <c r="E173" s="158" t="s">
        <v>342</v>
      </c>
      <c r="F173" s="157" t="s">
        <v>94</v>
      </c>
      <c r="G173" s="229">
        <v>2</v>
      </c>
      <c r="H173" s="313">
        <v>450.99</v>
      </c>
      <c r="I173" s="313">
        <v>554.16999999999996</v>
      </c>
      <c r="J173" s="313">
        <v>1108.3399999999999</v>
      </c>
      <c r="K173" s="159">
        <v>1.8449987323686462E-3</v>
      </c>
    </row>
    <row r="174" spans="2:11" s="8" customFormat="1" ht="27.95" customHeight="1" thickBot="1">
      <c r="B174" s="344" t="s">
        <v>343</v>
      </c>
      <c r="C174" s="315" t="s">
        <v>344</v>
      </c>
      <c r="D174" s="315" t="s">
        <v>0</v>
      </c>
      <c r="E174" s="314" t="s">
        <v>345</v>
      </c>
      <c r="F174" s="315" t="s">
        <v>94</v>
      </c>
      <c r="G174" s="316">
        <v>1</v>
      </c>
      <c r="H174" s="317">
        <v>1649.8</v>
      </c>
      <c r="I174" s="317">
        <v>2027.27</v>
      </c>
      <c r="J174" s="317">
        <v>2027.27</v>
      </c>
      <c r="K174" s="345">
        <v>3.3746960140110301E-3</v>
      </c>
    </row>
    <row r="175" spans="2:11" ht="24" customHeight="1" thickBot="1">
      <c r="B175" s="330" t="s">
        <v>346</v>
      </c>
      <c r="C175" s="331"/>
      <c r="D175" s="331"/>
      <c r="E175" s="332" t="s">
        <v>347</v>
      </c>
      <c r="F175" s="331"/>
      <c r="G175" s="333"/>
      <c r="H175" s="334"/>
      <c r="I175" s="334"/>
      <c r="J175" s="334">
        <v>7666.41</v>
      </c>
      <c r="K175" s="335">
        <v>1.276189322032798E-2</v>
      </c>
    </row>
    <row r="176" spans="2:11" s="8" customFormat="1" ht="27.95" customHeight="1">
      <c r="B176" s="342" t="s">
        <v>348</v>
      </c>
      <c r="C176" s="323" t="s">
        <v>349</v>
      </c>
      <c r="D176" s="323" t="s">
        <v>18</v>
      </c>
      <c r="E176" s="322" t="s">
        <v>350</v>
      </c>
      <c r="F176" s="323" t="s">
        <v>1</v>
      </c>
      <c r="G176" s="324">
        <v>2022.73</v>
      </c>
      <c r="H176" s="325">
        <v>2.36</v>
      </c>
      <c r="I176" s="325">
        <v>2.89</v>
      </c>
      <c r="J176" s="325">
        <v>5845.68</v>
      </c>
      <c r="K176" s="343">
        <v>9.7310141200649142E-3</v>
      </c>
    </row>
    <row r="177" spans="2:11" s="8" customFormat="1" ht="27.95" customHeight="1" thickBot="1">
      <c r="B177" s="160" t="s">
        <v>351</v>
      </c>
      <c r="C177" s="161" t="s">
        <v>352</v>
      </c>
      <c r="D177" s="161" t="s">
        <v>2</v>
      </c>
      <c r="E177" s="162" t="s">
        <v>353</v>
      </c>
      <c r="F177" s="161" t="s">
        <v>354</v>
      </c>
      <c r="G177" s="230">
        <v>1</v>
      </c>
      <c r="H177" s="350">
        <v>1481.72</v>
      </c>
      <c r="I177" s="350">
        <v>1820.73</v>
      </c>
      <c r="J177" s="350">
        <v>1820.73</v>
      </c>
      <c r="K177" s="163">
        <v>3.0308791002630646E-3</v>
      </c>
    </row>
    <row r="178" spans="2:11" ht="4.5" customHeight="1" thickBot="1">
      <c r="B178" s="11"/>
      <c r="C178" s="11"/>
      <c r="D178" s="11"/>
      <c r="E178" s="11"/>
      <c r="F178" s="11"/>
      <c r="G178" s="228"/>
      <c r="H178" s="15"/>
      <c r="I178" s="15"/>
      <c r="J178" s="15"/>
      <c r="K178" s="11"/>
    </row>
    <row r="179" spans="2:11" ht="24" customHeight="1" thickBot="1">
      <c r="B179" s="240"/>
      <c r="C179" s="240"/>
      <c r="D179" s="240"/>
      <c r="E179" s="70"/>
      <c r="F179" s="351" t="s">
        <v>355</v>
      </c>
      <c r="G179" s="352"/>
      <c r="H179" s="353"/>
      <c r="I179" s="354">
        <v>600726.69999999995</v>
      </c>
      <c r="J179" s="355"/>
      <c r="K179" s="356"/>
    </row>
  </sheetData>
  <mergeCells count="12">
    <mergeCell ref="B179:D179"/>
    <mergeCell ref="I179:K179"/>
    <mergeCell ref="F179:H179"/>
    <mergeCell ref="F1:G1"/>
    <mergeCell ref="H1:I1"/>
    <mergeCell ref="J1:K1"/>
    <mergeCell ref="B2:K2"/>
    <mergeCell ref="B3:K3"/>
    <mergeCell ref="B4:K4"/>
    <mergeCell ref="B5:K5"/>
    <mergeCell ref="B6:K6"/>
    <mergeCell ref="B7:K7"/>
  </mergeCells>
  <pageMargins left="0.51181102362204722" right="0.51181102362204722" top="0.98425196850393704" bottom="0.98425196850393704" header="0.51181102362204722" footer="0.51181102362204722"/>
  <pageSetup paperSize="9" scale="40" fitToHeight="0" orientation="portrait" r:id="rId1"/>
  <headerFooter>
    <oddHeader xml:space="preserve">&amp;L </oddHeader>
    <oddFooter xml:space="preserve">&amp;L &amp;C orcafasciosesan@gmail.com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8511-DE47-4D44-AF8F-902AB8375302}">
  <dimension ref="B1:H21"/>
  <sheetViews>
    <sheetView workbookViewId="0">
      <selection activeCell="J23" sqref="J23"/>
    </sheetView>
  </sheetViews>
  <sheetFormatPr defaultRowHeight="14.25"/>
  <cols>
    <col min="1" max="1" width="2" style="1" customWidth="1"/>
    <col min="2" max="2" width="9" style="1"/>
    <col min="3" max="3" width="25.375" style="1" customWidth="1"/>
    <col min="4" max="4" width="14.5" style="12" customWidth="1"/>
    <col min="5" max="6" width="14.25" style="4" customWidth="1"/>
    <col min="7" max="8" width="14.25" style="1" customWidth="1"/>
    <col min="9" max="16384" width="9" style="1"/>
  </cols>
  <sheetData>
    <row r="1" spans="2:8" ht="15" thickBot="1"/>
    <row r="2" spans="2:8" ht="22.5" customHeight="1">
      <c r="B2" s="260" t="s">
        <v>356</v>
      </c>
      <c r="C2" s="261"/>
      <c r="D2" s="261"/>
      <c r="E2" s="261"/>
      <c r="F2" s="261"/>
      <c r="G2" s="261"/>
      <c r="H2" s="262"/>
    </row>
    <row r="3" spans="2:8" ht="22.5" customHeight="1">
      <c r="B3" s="263" t="s">
        <v>357</v>
      </c>
      <c r="C3" s="264"/>
      <c r="D3" s="264"/>
      <c r="E3" s="264"/>
      <c r="F3" s="264"/>
      <c r="G3" s="264"/>
      <c r="H3" s="265"/>
    </row>
    <row r="4" spans="2:8" ht="22.5" customHeight="1">
      <c r="B4" s="266" t="s">
        <v>358</v>
      </c>
      <c r="C4" s="267"/>
      <c r="D4" s="267"/>
      <c r="E4" s="267"/>
      <c r="F4" s="267"/>
      <c r="G4" s="267"/>
      <c r="H4" s="268"/>
    </row>
    <row r="5" spans="2:8" ht="22.5" customHeight="1">
      <c r="B5" s="263" t="s">
        <v>359</v>
      </c>
      <c r="C5" s="264"/>
      <c r="D5" s="264"/>
      <c r="E5" s="264"/>
      <c r="F5" s="264"/>
      <c r="G5" s="264"/>
      <c r="H5" s="265"/>
    </row>
    <row r="6" spans="2:8" ht="22.5" customHeight="1" thickBot="1">
      <c r="B6" s="269" t="s">
        <v>655</v>
      </c>
      <c r="C6" s="270"/>
      <c r="D6" s="270"/>
      <c r="E6" s="270"/>
      <c r="F6" s="270"/>
      <c r="G6" s="270"/>
      <c r="H6" s="271"/>
    </row>
    <row r="7" spans="2:8" ht="30.75" thickBot="1">
      <c r="B7" s="21" t="s">
        <v>361</v>
      </c>
      <c r="C7" s="22" t="s">
        <v>362</v>
      </c>
      <c r="D7" s="365" t="s">
        <v>363</v>
      </c>
      <c r="E7" s="114" t="s">
        <v>364</v>
      </c>
      <c r="F7" s="115" t="s">
        <v>365</v>
      </c>
      <c r="G7" s="116" t="s">
        <v>374</v>
      </c>
      <c r="H7" s="9" t="s">
        <v>375</v>
      </c>
    </row>
    <row r="8" spans="2:8" s="8" customFormat="1" ht="28.5" customHeight="1" thickBot="1">
      <c r="B8" s="17" t="s">
        <v>366</v>
      </c>
      <c r="C8" s="233" t="s">
        <v>367</v>
      </c>
      <c r="D8" s="366" t="s">
        <v>656</v>
      </c>
      <c r="E8" s="367" t="s">
        <v>656</v>
      </c>
      <c r="F8" s="368" t="s">
        <v>368</v>
      </c>
      <c r="G8" s="368" t="s">
        <v>368</v>
      </c>
      <c r="H8" s="369" t="s">
        <v>368</v>
      </c>
    </row>
    <row r="9" spans="2:8" s="8" customFormat="1" ht="28.5" customHeight="1" thickTop="1" thickBot="1">
      <c r="B9" s="18" t="s">
        <v>4</v>
      </c>
      <c r="C9" s="234" t="s">
        <v>5</v>
      </c>
      <c r="D9" s="366" t="s">
        <v>657</v>
      </c>
      <c r="E9" s="370" t="s">
        <v>657</v>
      </c>
      <c r="F9" s="231" t="s">
        <v>368</v>
      </c>
      <c r="G9" s="231" t="s">
        <v>368</v>
      </c>
      <c r="H9" s="371" t="s">
        <v>368</v>
      </c>
    </row>
    <row r="10" spans="2:8" s="8" customFormat="1" ht="28.5" customHeight="1" thickTop="1" thickBot="1">
      <c r="B10" s="19" t="s">
        <v>27</v>
      </c>
      <c r="C10" s="234" t="s">
        <v>28</v>
      </c>
      <c r="D10" s="366" t="s">
        <v>658</v>
      </c>
      <c r="E10" s="370" t="s">
        <v>664</v>
      </c>
      <c r="F10" s="372" t="s">
        <v>667</v>
      </c>
      <c r="G10" s="372" t="s">
        <v>664</v>
      </c>
      <c r="H10" s="371" t="s">
        <v>368</v>
      </c>
    </row>
    <row r="11" spans="2:8" s="8" customFormat="1" ht="28.5" customHeight="1" thickTop="1" thickBot="1">
      <c r="B11" s="18" t="s">
        <v>53</v>
      </c>
      <c r="C11" s="234" t="s">
        <v>54</v>
      </c>
      <c r="D11" s="366" t="s">
        <v>659</v>
      </c>
      <c r="E11" s="373" t="s">
        <v>368</v>
      </c>
      <c r="F11" s="231" t="s">
        <v>368</v>
      </c>
      <c r="G11" s="372" t="s">
        <v>659</v>
      </c>
      <c r="H11" s="371" t="s">
        <v>368</v>
      </c>
    </row>
    <row r="12" spans="2:8" s="8" customFormat="1" ht="28.5" customHeight="1" thickTop="1" thickBot="1">
      <c r="B12" s="19" t="s">
        <v>98</v>
      </c>
      <c r="C12" s="234" t="s">
        <v>99</v>
      </c>
      <c r="D12" s="366" t="s">
        <v>660</v>
      </c>
      <c r="E12" s="373" t="s">
        <v>368</v>
      </c>
      <c r="F12" s="231" t="s">
        <v>368</v>
      </c>
      <c r="G12" s="372" t="s">
        <v>660</v>
      </c>
      <c r="H12" s="371" t="s">
        <v>368</v>
      </c>
    </row>
    <row r="13" spans="2:8" s="8" customFormat="1" ht="28.5" customHeight="1" thickTop="1" thickBot="1">
      <c r="B13" s="18" t="s">
        <v>135</v>
      </c>
      <c r="C13" s="234" t="s">
        <v>136</v>
      </c>
      <c r="D13" s="366" t="s">
        <v>661</v>
      </c>
      <c r="E13" s="373" t="s">
        <v>368</v>
      </c>
      <c r="F13" s="372" t="s">
        <v>665</v>
      </c>
      <c r="G13" s="372" t="s">
        <v>665</v>
      </c>
      <c r="H13" s="371" t="s">
        <v>368</v>
      </c>
    </row>
    <row r="14" spans="2:8" s="8" customFormat="1" ht="28.5" customHeight="1" thickTop="1" thickBot="1">
      <c r="B14" s="18" t="s">
        <v>211</v>
      </c>
      <c r="C14" s="234" t="s">
        <v>212</v>
      </c>
      <c r="D14" s="366" t="s">
        <v>662</v>
      </c>
      <c r="E14" s="373" t="s">
        <v>368</v>
      </c>
      <c r="F14" s="372" t="s">
        <v>666</v>
      </c>
      <c r="G14" s="372" t="s">
        <v>666</v>
      </c>
      <c r="H14" s="371" t="s">
        <v>368</v>
      </c>
    </row>
    <row r="15" spans="2:8" s="8" customFormat="1" ht="28.5" customHeight="1" thickTop="1" thickBot="1">
      <c r="B15" s="20" t="s">
        <v>346</v>
      </c>
      <c r="C15" s="234" t="s">
        <v>347</v>
      </c>
      <c r="D15" s="366" t="s">
        <v>663</v>
      </c>
      <c r="E15" s="373" t="s">
        <v>368</v>
      </c>
      <c r="F15" s="231" t="s">
        <v>368</v>
      </c>
      <c r="G15" s="231" t="s">
        <v>368</v>
      </c>
      <c r="H15" s="232" t="s">
        <v>663</v>
      </c>
    </row>
    <row r="16" spans="2:8" ht="3.75" customHeight="1" thickTop="1" thickBot="1">
      <c r="B16" s="13"/>
      <c r="C16" s="14"/>
      <c r="D16" s="374"/>
      <c r="E16" s="375"/>
      <c r="F16" s="376"/>
      <c r="G16" s="376"/>
      <c r="H16" s="377"/>
    </row>
    <row r="17" spans="2:8" s="16" customFormat="1" ht="23.25" customHeight="1">
      <c r="B17" s="272" t="s">
        <v>369</v>
      </c>
      <c r="C17" s="273"/>
      <c r="D17" s="274"/>
      <c r="E17" s="117" t="s">
        <v>668</v>
      </c>
      <c r="F17" s="118" t="s">
        <v>669</v>
      </c>
      <c r="G17" s="118" t="s">
        <v>670</v>
      </c>
      <c r="H17" s="119" t="s">
        <v>671</v>
      </c>
    </row>
    <row r="18" spans="2:8" s="6" customFormat="1" ht="23.25" customHeight="1">
      <c r="B18" s="275" t="s">
        <v>370</v>
      </c>
      <c r="C18" s="276"/>
      <c r="D18" s="277"/>
      <c r="E18" s="120">
        <v>76243.58</v>
      </c>
      <c r="F18" s="379">
        <v>223086.55</v>
      </c>
      <c r="G18" s="379">
        <v>293730.17</v>
      </c>
      <c r="H18" s="65">
        <v>7666.41</v>
      </c>
    </row>
    <row r="19" spans="2:8" s="16" customFormat="1" ht="23.25" customHeight="1">
      <c r="B19" s="254" t="s">
        <v>371</v>
      </c>
      <c r="C19" s="255"/>
      <c r="D19" s="256"/>
      <c r="E19" s="10" t="s">
        <v>668</v>
      </c>
      <c r="F19" s="378" t="s">
        <v>672</v>
      </c>
      <c r="G19" s="378" t="s">
        <v>673</v>
      </c>
      <c r="H19" s="71" t="s">
        <v>372</v>
      </c>
    </row>
    <row r="20" spans="2:8" s="6" customFormat="1" ht="23.25" customHeight="1" thickBot="1">
      <c r="B20" s="257" t="s">
        <v>373</v>
      </c>
      <c r="C20" s="258"/>
      <c r="D20" s="259"/>
      <c r="E20" s="121">
        <v>76243.58</v>
      </c>
      <c r="F20" s="122">
        <v>299330.12</v>
      </c>
      <c r="G20" s="122">
        <v>593060.29</v>
      </c>
      <c r="H20" s="123">
        <v>600726.69999999995</v>
      </c>
    </row>
    <row r="21" spans="2:8">
      <c r="B21" s="11"/>
      <c r="C21" s="11"/>
      <c r="D21" s="15"/>
      <c r="E21" s="11"/>
      <c r="F21" s="11"/>
      <c r="G21" s="11"/>
      <c r="H21" s="11"/>
    </row>
  </sheetData>
  <mergeCells count="9">
    <mergeCell ref="B19:D19"/>
    <mergeCell ref="B20:D20"/>
    <mergeCell ref="B2:H2"/>
    <mergeCell ref="B3:H3"/>
    <mergeCell ref="B4:H4"/>
    <mergeCell ref="B5:H5"/>
    <mergeCell ref="B6:H6"/>
    <mergeCell ref="B17:D17"/>
    <mergeCell ref="B18:D1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3EA7-CF67-4FE1-91E5-70DE63B32185}">
  <dimension ref="B1:K195"/>
  <sheetViews>
    <sheetView zoomScale="55" zoomScaleNormal="55" workbookViewId="0">
      <selection activeCell="H20" sqref="H20"/>
    </sheetView>
  </sheetViews>
  <sheetFormatPr defaultRowHeight="14.25"/>
  <cols>
    <col min="1" max="1" width="9" style="1"/>
    <col min="2" max="2" width="14.5" style="1" customWidth="1"/>
    <col min="3" max="4" width="14.5" style="4" customWidth="1"/>
    <col min="5" max="5" width="57.875" style="1" customWidth="1"/>
    <col min="6" max="6" width="22.5" style="4" customWidth="1"/>
    <col min="7" max="7" width="2.125" style="1" customWidth="1"/>
    <col min="8" max="8" width="13.5" style="1" customWidth="1"/>
    <col min="9" max="9" width="17.75" style="1" customWidth="1"/>
    <col min="10" max="10" width="21.25" style="6" customWidth="1"/>
    <col min="11" max="11" width="22.5" style="6" customWidth="1"/>
    <col min="12" max="16384" width="9" style="1"/>
  </cols>
  <sheetData>
    <row r="1" spans="2:11" ht="15" thickBot="1"/>
    <row r="2" spans="2:11" ht="22.5" customHeight="1">
      <c r="B2" s="242" t="s">
        <v>356</v>
      </c>
      <c r="C2" s="243"/>
      <c r="D2" s="243"/>
      <c r="E2" s="243"/>
      <c r="F2" s="243"/>
      <c r="G2" s="243"/>
      <c r="H2" s="243"/>
      <c r="I2" s="243"/>
      <c r="J2" s="243"/>
      <c r="K2" s="244"/>
    </row>
    <row r="3" spans="2:11" ht="22.5" customHeight="1">
      <c r="B3" s="245" t="s">
        <v>357</v>
      </c>
      <c r="C3" s="246"/>
      <c r="D3" s="246"/>
      <c r="E3" s="246"/>
      <c r="F3" s="246"/>
      <c r="G3" s="246"/>
      <c r="H3" s="246"/>
      <c r="I3" s="246"/>
      <c r="J3" s="246"/>
      <c r="K3" s="247"/>
    </row>
    <row r="4" spans="2:11" ht="22.5" customHeight="1">
      <c r="B4" s="248" t="s">
        <v>358</v>
      </c>
      <c r="C4" s="249"/>
      <c r="D4" s="249"/>
      <c r="E4" s="249"/>
      <c r="F4" s="249"/>
      <c r="G4" s="249"/>
      <c r="H4" s="249"/>
      <c r="I4" s="249"/>
      <c r="J4" s="249"/>
      <c r="K4" s="250"/>
    </row>
    <row r="5" spans="2:11" ht="22.5" customHeight="1">
      <c r="B5" s="245" t="s">
        <v>359</v>
      </c>
      <c r="C5" s="246"/>
      <c r="D5" s="246"/>
      <c r="E5" s="246"/>
      <c r="F5" s="246"/>
      <c r="G5" s="246"/>
      <c r="H5" s="246"/>
      <c r="I5" s="246"/>
      <c r="J5" s="246"/>
      <c r="K5" s="247"/>
    </row>
    <row r="6" spans="2:11" ht="22.5" customHeight="1">
      <c r="B6" s="251" t="s">
        <v>655</v>
      </c>
      <c r="C6" s="252"/>
      <c r="D6" s="252"/>
      <c r="E6" s="252"/>
      <c r="F6" s="252"/>
      <c r="G6" s="252"/>
      <c r="H6" s="252"/>
      <c r="I6" s="252"/>
      <c r="J6" s="252"/>
      <c r="K6" s="253"/>
    </row>
    <row r="7" spans="2:11">
      <c r="B7" s="46"/>
      <c r="K7" s="47"/>
    </row>
    <row r="8" spans="2:11" s="7" customFormat="1" ht="15.75" thickBot="1">
      <c r="B8" s="288" t="s">
        <v>376</v>
      </c>
      <c r="C8" s="289"/>
      <c r="D8" s="289"/>
      <c r="E8" s="289"/>
      <c r="F8" s="289"/>
      <c r="G8" s="289"/>
      <c r="H8" s="289"/>
      <c r="I8" s="289"/>
      <c r="J8" s="289"/>
      <c r="K8" s="290"/>
    </row>
    <row r="9" spans="2:11" ht="0.95" customHeight="1" thickTop="1" thickBot="1">
      <c r="B9" s="48"/>
      <c r="C9" s="24"/>
      <c r="D9" s="24"/>
      <c r="E9" s="23"/>
      <c r="F9" s="24"/>
      <c r="G9" s="23"/>
      <c r="H9" s="23"/>
      <c r="I9" s="23"/>
      <c r="J9" s="40"/>
      <c r="K9" s="49"/>
    </row>
    <row r="10" spans="2:11" ht="0.95" customHeight="1" thickTop="1">
      <c r="B10" s="48"/>
      <c r="C10" s="24"/>
      <c r="D10" s="24"/>
      <c r="E10" s="23"/>
      <c r="F10" s="24"/>
      <c r="G10" s="23"/>
      <c r="H10" s="23"/>
      <c r="I10" s="23"/>
      <c r="J10" s="40"/>
      <c r="K10" s="49"/>
    </row>
    <row r="11" spans="2:11" ht="18" customHeight="1">
      <c r="B11" s="50" t="s">
        <v>398</v>
      </c>
      <c r="C11" s="26" t="s">
        <v>377</v>
      </c>
      <c r="D11" s="26" t="s">
        <v>378</v>
      </c>
      <c r="E11" s="25" t="s">
        <v>362</v>
      </c>
      <c r="F11" s="286" t="s">
        <v>379</v>
      </c>
      <c r="G11" s="286"/>
      <c r="H11" s="26" t="s">
        <v>380</v>
      </c>
      <c r="I11" s="27" t="s">
        <v>381</v>
      </c>
      <c r="J11" s="41" t="s">
        <v>382</v>
      </c>
      <c r="K11" s="51" t="s">
        <v>383</v>
      </c>
    </row>
    <row r="12" spans="2:11" ht="24" customHeight="1">
      <c r="B12" s="52" t="s">
        <v>384</v>
      </c>
      <c r="C12" s="29" t="s">
        <v>399</v>
      </c>
      <c r="D12" s="29" t="s">
        <v>2</v>
      </c>
      <c r="E12" s="28" t="s">
        <v>400</v>
      </c>
      <c r="F12" s="287" t="s">
        <v>401</v>
      </c>
      <c r="G12" s="287"/>
      <c r="H12" s="29" t="s">
        <v>3</v>
      </c>
      <c r="I12" s="30">
        <v>1</v>
      </c>
      <c r="J12" s="42">
        <v>128.77000000000001</v>
      </c>
      <c r="K12" s="53">
        <v>128.77000000000001</v>
      </c>
    </row>
    <row r="13" spans="2:11" ht="24" customHeight="1">
      <c r="B13" s="54" t="s">
        <v>385</v>
      </c>
      <c r="C13" s="32" t="s">
        <v>402</v>
      </c>
      <c r="D13" s="32" t="s">
        <v>41</v>
      </c>
      <c r="E13" s="31" t="s">
        <v>403</v>
      </c>
      <c r="F13" s="284" t="s">
        <v>401</v>
      </c>
      <c r="G13" s="284"/>
      <c r="H13" s="32" t="s">
        <v>1</v>
      </c>
      <c r="I13" s="33">
        <v>1</v>
      </c>
      <c r="J13" s="43">
        <v>98.65</v>
      </c>
      <c r="K13" s="55">
        <v>98.65</v>
      </c>
    </row>
    <row r="14" spans="2:11" ht="24" customHeight="1">
      <c r="B14" s="54" t="s">
        <v>385</v>
      </c>
      <c r="C14" s="32" t="s">
        <v>404</v>
      </c>
      <c r="D14" s="32" t="s">
        <v>18</v>
      </c>
      <c r="E14" s="31" t="s">
        <v>405</v>
      </c>
      <c r="F14" s="284" t="s">
        <v>406</v>
      </c>
      <c r="G14" s="284"/>
      <c r="H14" s="32" t="s">
        <v>1</v>
      </c>
      <c r="I14" s="33">
        <v>1</v>
      </c>
      <c r="J14" s="43">
        <v>30.12</v>
      </c>
      <c r="K14" s="55">
        <v>30.12</v>
      </c>
    </row>
    <row r="15" spans="2:11">
      <c r="B15" s="56"/>
      <c r="C15" s="11"/>
      <c r="D15" s="11"/>
      <c r="E15" s="57"/>
      <c r="F15" s="11" t="s">
        <v>391</v>
      </c>
      <c r="G15" s="58">
        <v>34.06</v>
      </c>
      <c r="H15" s="57" t="s">
        <v>392</v>
      </c>
      <c r="I15" s="58">
        <v>0</v>
      </c>
      <c r="J15" s="59" t="s">
        <v>393</v>
      </c>
      <c r="K15" s="60">
        <v>34.06</v>
      </c>
    </row>
    <row r="16" spans="2:11">
      <c r="B16" s="56"/>
      <c r="C16" s="11"/>
      <c r="D16" s="11"/>
      <c r="E16" s="57"/>
      <c r="F16" s="11" t="s">
        <v>394</v>
      </c>
      <c r="G16" s="58">
        <v>24.73</v>
      </c>
      <c r="H16" s="57"/>
      <c r="I16" s="285" t="s">
        <v>395</v>
      </c>
      <c r="J16" s="285"/>
      <c r="K16" s="60">
        <v>153.5</v>
      </c>
    </row>
    <row r="17" spans="2:11" ht="30" customHeight="1" thickBot="1">
      <c r="B17" s="10"/>
      <c r="C17" s="61"/>
      <c r="D17" s="61"/>
      <c r="E17" s="62"/>
      <c r="F17" s="61"/>
      <c r="G17" s="62"/>
      <c r="H17" s="62" t="s">
        <v>396</v>
      </c>
      <c r="I17" s="63">
        <v>89.44</v>
      </c>
      <c r="J17" s="64" t="s">
        <v>397</v>
      </c>
      <c r="K17" s="65">
        <v>13729.04</v>
      </c>
    </row>
    <row r="18" spans="2:11" ht="0.95" customHeight="1" thickTop="1" thickBot="1">
      <c r="B18" s="48"/>
      <c r="C18" s="24"/>
      <c r="D18" s="24"/>
      <c r="E18" s="23"/>
      <c r="F18" s="24"/>
      <c r="G18" s="23"/>
      <c r="H18" s="23"/>
      <c r="I18" s="23"/>
      <c r="J18" s="40"/>
      <c r="K18" s="49"/>
    </row>
    <row r="19" spans="2:11" ht="0.95" customHeight="1" thickTop="1">
      <c r="B19" s="48"/>
      <c r="C19" s="24"/>
      <c r="D19" s="24"/>
      <c r="E19" s="23"/>
      <c r="F19" s="24"/>
      <c r="G19" s="23"/>
      <c r="H19" s="23"/>
      <c r="I19" s="23"/>
      <c r="J19" s="40"/>
      <c r="K19" s="49"/>
    </row>
    <row r="20" spans="2:11" ht="18" customHeight="1">
      <c r="B20" s="50" t="s">
        <v>23</v>
      </c>
      <c r="C20" s="26" t="s">
        <v>377</v>
      </c>
      <c r="D20" s="26" t="s">
        <v>378</v>
      </c>
      <c r="E20" s="25" t="s">
        <v>362</v>
      </c>
      <c r="F20" s="280" t="s">
        <v>379</v>
      </c>
      <c r="G20" s="281"/>
      <c r="H20" s="26" t="s">
        <v>380</v>
      </c>
      <c r="I20" s="27" t="s">
        <v>381</v>
      </c>
      <c r="J20" s="41" t="s">
        <v>382</v>
      </c>
      <c r="K20" s="51" t="s">
        <v>383</v>
      </c>
    </row>
    <row r="21" spans="2:11" ht="24" customHeight="1">
      <c r="B21" s="52" t="s">
        <v>384</v>
      </c>
      <c r="C21" s="29" t="s">
        <v>24</v>
      </c>
      <c r="D21" s="29" t="s">
        <v>2</v>
      </c>
      <c r="E21" s="28" t="s">
        <v>25</v>
      </c>
      <c r="F21" s="282" t="s">
        <v>415</v>
      </c>
      <c r="G21" s="283"/>
      <c r="H21" s="29" t="s">
        <v>26</v>
      </c>
      <c r="I21" s="30">
        <v>1</v>
      </c>
      <c r="J21" s="42">
        <v>79.930000000000007</v>
      </c>
      <c r="K21" s="53">
        <v>79.930000000000007</v>
      </c>
    </row>
    <row r="22" spans="2:11" ht="24" customHeight="1">
      <c r="B22" s="54" t="s">
        <v>385</v>
      </c>
      <c r="C22" s="32" t="s">
        <v>416</v>
      </c>
      <c r="D22" s="32" t="s">
        <v>0</v>
      </c>
      <c r="E22" s="31" t="s">
        <v>417</v>
      </c>
      <c r="F22" s="278" t="s">
        <v>368</v>
      </c>
      <c r="G22" s="279"/>
      <c r="H22" s="32" t="s">
        <v>12</v>
      </c>
      <c r="I22" s="33">
        <v>0.15</v>
      </c>
      <c r="J22" s="43">
        <v>265.73</v>
      </c>
      <c r="K22" s="55">
        <v>39.85</v>
      </c>
    </row>
    <row r="23" spans="2:11" ht="24" customHeight="1">
      <c r="B23" s="54" t="s">
        <v>385</v>
      </c>
      <c r="C23" s="32" t="s">
        <v>418</v>
      </c>
      <c r="D23" s="32" t="s">
        <v>41</v>
      </c>
      <c r="E23" s="31" t="s">
        <v>386</v>
      </c>
      <c r="F23" s="284" t="s">
        <v>415</v>
      </c>
      <c r="G23" s="284"/>
      <c r="H23" s="32" t="s">
        <v>387</v>
      </c>
      <c r="I23" s="33">
        <v>2</v>
      </c>
      <c r="J23" s="43">
        <v>20.04</v>
      </c>
      <c r="K23" s="55">
        <v>40.08</v>
      </c>
    </row>
    <row r="24" spans="2:11">
      <c r="B24" s="56"/>
      <c r="C24" s="11"/>
      <c r="D24" s="11"/>
      <c r="E24" s="57"/>
      <c r="F24" s="11" t="s">
        <v>391</v>
      </c>
      <c r="G24" s="58">
        <v>53.72</v>
      </c>
      <c r="H24" s="57" t="s">
        <v>392</v>
      </c>
      <c r="I24" s="58">
        <v>0</v>
      </c>
      <c r="J24" s="59" t="s">
        <v>393</v>
      </c>
      <c r="K24" s="60">
        <v>53.72</v>
      </c>
    </row>
    <row r="25" spans="2:11">
      <c r="B25" s="56"/>
      <c r="C25" s="11"/>
      <c r="D25" s="11"/>
      <c r="E25" s="57"/>
      <c r="F25" s="11" t="s">
        <v>394</v>
      </c>
      <c r="G25" s="58">
        <v>15.35</v>
      </c>
      <c r="H25" s="57"/>
      <c r="I25" s="285" t="s">
        <v>395</v>
      </c>
      <c r="J25" s="285"/>
      <c r="K25" s="60">
        <v>95.28</v>
      </c>
    </row>
    <row r="26" spans="2:11" ht="30" customHeight="1" thickBot="1">
      <c r="B26" s="10"/>
      <c r="C26" s="61"/>
      <c r="D26" s="61"/>
      <c r="E26" s="62"/>
      <c r="F26" s="61"/>
      <c r="G26" s="62"/>
      <c r="H26" s="62" t="s">
        <v>396</v>
      </c>
      <c r="I26" s="63">
        <v>5</v>
      </c>
      <c r="J26" s="64" t="s">
        <v>397</v>
      </c>
      <c r="K26" s="65">
        <v>476.4</v>
      </c>
    </row>
    <row r="27" spans="2:11" ht="0.95" customHeight="1" thickTop="1" thickBot="1">
      <c r="B27" s="48"/>
      <c r="C27" s="24"/>
      <c r="D27" s="24"/>
      <c r="E27" s="23"/>
      <c r="F27" s="24"/>
      <c r="G27" s="23"/>
      <c r="H27" s="23"/>
      <c r="I27" s="23"/>
      <c r="J27" s="40"/>
      <c r="K27" s="49"/>
    </row>
    <row r="28" spans="2:11" ht="0.95" customHeight="1" thickTop="1">
      <c r="B28" s="48"/>
      <c r="C28" s="24"/>
      <c r="D28" s="24"/>
      <c r="E28" s="23"/>
      <c r="F28" s="24"/>
      <c r="G28" s="23"/>
      <c r="H28" s="23"/>
      <c r="I28" s="23"/>
      <c r="J28" s="40"/>
      <c r="K28" s="49"/>
    </row>
    <row r="29" spans="2:11" ht="24" customHeight="1">
      <c r="B29" s="66" t="s">
        <v>34</v>
      </c>
      <c r="C29" s="35"/>
      <c r="D29" s="35"/>
      <c r="E29" s="34" t="s">
        <v>35</v>
      </c>
      <c r="F29" s="35"/>
      <c r="G29" s="292"/>
      <c r="H29" s="292"/>
      <c r="I29" s="36"/>
      <c r="J29" s="44"/>
      <c r="K29" s="67">
        <v>65208.23</v>
      </c>
    </row>
    <row r="30" spans="2:11" ht="18" customHeight="1">
      <c r="B30" s="50" t="s">
        <v>36</v>
      </c>
      <c r="C30" s="26" t="s">
        <v>377</v>
      </c>
      <c r="D30" s="26" t="s">
        <v>378</v>
      </c>
      <c r="E30" s="25" t="s">
        <v>362</v>
      </c>
      <c r="F30" s="286" t="s">
        <v>379</v>
      </c>
      <c r="G30" s="286"/>
      <c r="H30" s="26" t="s">
        <v>380</v>
      </c>
      <c r="I30" s="27" t="s">
        <v>381</v>
      </c>
      <c r="J30" s="41" t="s">
        <v>382</v>
      </c>
      <c r="K30" s="51" t="s">
        <v>383</v>
      </c>
    </row>
    <row r="31" spans="2:11" ht="26.1" customHeight="1">
      <c r="B31" s="52" t="s">
        <v>384</v>
      </c>
      <c r="C31" s="29" t="s">
        <v>37</v>
      </c>
      <c r="D31" s="29" t="s">
        <v>2</v>
      </c>
      <c r="E31" s="28" t="s">
        <v>38</v>
      </c>
      <c r="F31" s="287" t="s">
        <v>420</v>
      </c>
      <c r="G31" s="287"/>
      <c r="H31" s="29" t="s">
        <v>1</v>
      </c>
      <c r="I31" s="30">
        <v>1</v>
      </c>
      <c r="J31" s="42">
        <v>70.58</v>
      </c>
      <c r="K31" s="53">
        <v>70.58</v>
      </c>
    </row>
    <row r="32" spans="2:11" ht="24" customHeight="1">
      <c r="B32" s="54" t="s">
        <v>385</v>
      </c>
      <c r="C32" s="32" t="s">
        <v>421</v>
      </c>
      <c r="D32" s="32" t="s">
        <v>41</v>
      </c>
      <c r="E32" s="31" t="s">
        <v>407</v>
      </c>
      <c r="F32" s="284" t="s">
        <v>415</v>
      </c>
      <c r="G32" s="284"/>
      <c r="H32" s="32" t="s">
        <v>387</v>
      </c>
      <c r="I32" s="33">
        <v>0.42699999999999999</v>
      </c>
      <c r="J32" s="43">
        <v>25.42</v>
      </c>
      <c r="K32" s="55">
        <v>10.85</v>
      </c>
    </row>
    <row r="33" spans="2:11" ht="24" customHeight="1">
      <c r="B33" s="54" t="s">
        <v>385</v>
      </c>
      <c r="C33" s="32" t="s">
        <v>418</v>
      </c>
      <c r="D33" s="32" t="s">
        <v>41</v>
      </c>
      <c r="E33" s="31" t="s">
        <v>386</v>
      </c>
      <c r="F33" s="284" t="s">
        <v>415</v>
      </c>
      <c r="G33" s="284"/>
      <c r="H33" s="32" t="s">
        <v>387</v>
      </c>
      <c r="I33" s="33">
        <v>0.63729999999999998</v>
      </c>
      <c r="J33" s="43">
        <v>20.04</v>
      </c>
      <c r="K33" s="55">
        <v>12.77</v>
      </c>
    </row>
    <row r="34" spans="2:11" ht="39" customHeight="1">
      <c r="B34" s="54" t="s">
        <v>385</v>
      </c>
      <c r="C34" s="32" t="s">
        <v>422</v>
      </c>
      <c r="D34" s="32" t="s">
        <v>41</v>
      </c>
      <c r="E34" s="31" t="s">
        <v>423</v>
      </c>
      <c r="F34" s="284" t="s">
        <v>424</v>
      </c>
      <c r="G34" s="284"/>
      <c r="H34" s="32" t="s">
        <v>12</v>
      </c>
      <c r="I34" s="33">
        <v>7.1400000000000005E-2</v>
      </c>
      <c r="J34" s="43">
        <v>597.51</v>
      </c>
      <c r="K34" s="55">
        <v>42.66</v>
      </c>
    </row>
    <row r="35" spans="2:11" ht="26.1" customHeight="1">
      <c r="B35" s="68" t="s">
        <v>388</v>
      </c>
      <c r="C35" s="38" t="s">
        <v>425</v>
      </c>
      <c r="D35" s="38" t="s">
        <v>41</v>
      </c>
      <c r="E35" s="37" t="s">
        <v>426</v>
      </c>
      <c r="F35" s="291" t="s">
        <v>389</v>
      </c>
      <c r="G35" s="291"/>
      <c r="H35" s="38" t="s">
        <v>427</v>
      </c>
      <c r="I35" s="39">
        <v>0.10834770000000001</v>
      </c>
      <c r="J35" s="45">
        <v>39.76</v>
      </c>
      <c r="K35" s="69">
        <v>4.3</v>
      </c>
    </row>
    <row r="36" spans="2:11">
      <c r="B36" s="56"/>
      <c r="C36" s="11"/>
      <c r="D36" s="11"/>
      <c r="E36" s="57"/>
      <c r="F36" s="11" t="s">
        <v>391</v>
      </c>
      <c r="G36" s="58">
        <v>21.02</v>
      </c>
      <c r="H36" s="57" t="s">
        <v>392</v>
      </c>
      <c r="I36" s="58">
        <v>0</v>
      </c>
      <c r="J36" s="59" t="s">
        <v>393</v>
      </c>
      <c r="K36" s="60">
        <v>21.02</v>
      </c>
    </row>
    <row r="37" spans="2:11">
      <c r="B37" s="56"/>
      <c r="C37" s="11"/>
      <c r="D37" s="11"/>
      <c r="E37" s="57"/>
      <c r="F37" s="11" t="s">
        <v>394</v>
      </c>
      <c r="G37" s="58">
        <v>13.55</v>
      </c>
      <c r="H37" s="57"/>
      <c r="I37" s="285" t="s">
        <v>395</v>
      </c>
      <c r="J37" s="285"/>
      <c r="K37" s="60">
        <v>84.13</v>
      </c>
    </row>
    <row r="38" spans="2:11" ht="30" customHeight="1" thickBot="1">
      <c r="B38" s="10"/>
      <c r="C38" s="61"/>
      <c r="D38" s="61"/>
      <c r="E38" s="62"/>
      <c r="F38" s="61"/>
      <c r="G38" s="62"/>
      <c r="H38" s="62" t="s">
        <v>396</v>
      </c>
      <c r="I38" s="63">
        <v>480.13</v>
      </c>
      <c r="J38" s="64" t="s">
        <v>397</v>
      </c>
      <c r="K38" s="65">
        <v>40393.33</v>
      </c>
    </row>
    <row r="39" spans="2:11" ht="0.95" customHeight="1" thickTop="1" thickBot="1">
      <c r="B39" s="48"/>
      <c r="C39" s="24"/>
      <c r="D39" s="24"/>
      <c r="E39" s="23"/>
      <c r="F39" s="24"/>
      <c r="G39" s="23"/>
      <c r="H39" s="23"/>
      <c r="I39" s="23"/>
      <c r="J39" s="40"/>
      <c r="K39" s="49"/>
    </row>
    <row r="40" spans="2:11" ht="0.95" customHeight="1" thickTop="1">
      <c r="B40" s="48"/>
      <c r="C40" s="24"/>
      <c r="D40" s="24"/>
      <c r="E40" s="23"/>
      <c r="F40" s="24"/>
      <c r="G40" s="23"/>
      <c r="H40" s="23"/>
      <c r="I40" s="23"/>
      <c r="J40" s="40"/>
      <c r="K40" s="49"/>
    </row>
    <row r="41" spans="2:11" ht="18" customHeight="1">
      <c r="B41" s="50" t="s">
        <v>67</v>
      </c>
      <c r="C41" s="26" t="s">
        <v>377</v>
      </c>
      <c r="D41" s="26" t="s">
        <v>378</v>
      </c>
      <c r="E41" s="25" t="s">
        <v>362</v>
      </c>
      <c r="F41" s="286" t="s">
        <v>379</v>
      </c>
      <c r="G41" s="286"/>
      <c r="H41" s="26" t="s">
        <v>380</v>
      </c>
      <c r="I41" s="27" t="s">
        <v>381</v>
      </c>
      <c r="J41" s="41" t="s">
        <v>382</v>
      </c>
      <c r="K41" s="51" t="s">
        <v>383</v>
      </c>
    </row>
    <row r="42" spans="2:11" ht="51.95" customHeight="1">
      <c r="B42" s="52" t="s">
        <v>384</v>
      </c>
      <c r="C42" s="29" t="s">
        <v>68</v>
      </c>
      <c r="D42" s="29" t="s">
        <v>2</v>
      </c>
      <c r="E42" s="28" t="s">
        <v>69</v>
      </c>
      <c r="F42" s="287" t="s">
        <v>428</v>
      </c>
      <c r="G42" s="287"/>
      <c r="H42" s="29" t="s">
        <v>60</v>
      </c>
      <c r="I42" s="30">
        <v>1</v>
      </c>
      <c r="J42" s="42">
        <v>4733.4799999999996</v>
      </c>
      <c r="K42" s="53">
        <v>4733.4799999999996</v>
      </c>
    </row>
    <row r="43" spans="2:11" ht="24" customHeight="1">
      <c r="B43" s="54" t="s">
        <v>385</v>
      </c>
      <c r="C43" s="32" t="s">
        <v>421</v>
      </c>
      <c r="D43" s="32" t="s">
        <v>41</v>
      </c>
      <c r="E43" s="31" t="s">
        <v>407</v>
      </c>
      <c r="F43" s="284" t="s">
        <v>415</v>
      </c>
      <c r="G43" s="284"/>
      <c r="H43" s="32" t="s">
        <v>387</v>
      </c>
      <c r="I43" s="33">
        <v>1.23</v>
      </c>
      <c r="J43" s="43">
        <v>25.42</v>
      </c>
      <c r="K43" s="55">
        <v>31.26</v>
      </c>
    </row>
    <row r="44" spans="2:11" ht="24" customHeight="1">
      <c r="B44" s="54" t="s">
        <v>385</v>
      </c>
      <c r="C44" s="32" t="s">
        <v>418</v>
      </c>
      <c r="D44" s="32" t="s">
        <v>41</v>
      </c>
      <c r="E44" s="31" t="s">
        <v>386</v>
      </c>
      <c r="F44" s="284" t="s">
        <v>415</v>
      </c>
      <c r="G44" s="284"/>
      <c r="H44" s="32" t="s">
        <v>387</v>
      </c>
      <c r="I44" s="33">
        <v>0.61</v>
      </c>
      <c r="J44" s="43">
        <v>20.04</v>
      </c>
      <c r="K44" s="55">
        <v>12.22</v>
      </c>
    </row>
    <row r="45" spans="2:11" ht="39" customHeight="1">
      <c r="B45" s="68" t="s">
        <v>388</v>
      </c>
      <c r="C45" s="38" t="s">
        <v>68</v>
      </c>
      <c r="D45" s="38" t="s">
        <v>2</v>
      </c>
      <c r="E45" s="37" t="s">
        <v>429</v>
      </c>
      <c r="F45" s="291" t="s">
        <v>419</v>
      </c>
      <c r="G45" s="291"/>
      <c r="H45" s="38" t="s">
        <v>60</v>
      </c>
      <c r="I45" s="39">
        <v>1</v>
      </c>
      <c r="J45" s="45">
        <v>4690</v>
      </c>
      <c r="K45" s="69">
        <v>4690</v>
      </c>
    </row>
    <row r="46" spans="2:11">
      <c r="B46" s="56"/>
      <c r="C46" s="11"/>
      <c r="D46" s="11"/>
      <c r="E46" s="57"/>
      <c r="F46" s="11" t="s">
        <v>391</v>
      </c>
      <c r="G46" s="58">
        <v>31.7</v>
      </c>
      <c r="H46" s="57" t="s">
        <v>392</v>
      </c>
      <c r="I46" s="58">
        <v>0</v>
      </c>
      <c r="J46" s="59" t="s">
        <v>393</v>
      </c>
      <c r="K46" s="60">
        <v>31.7</v>
      </c>
    </row>
    <row r="47" spans="2:11">
      <c r="B47" s="56"/>
      <c r="C47" s="11"/>
      <c r="D47" s="11"/>
      <c r="E47" s="57"/>
      <c r="F47" s="11" t="s">
        <v>394</v>
      </c>
      <c r="G47" s="58">
        <v>909.3</v>
      </c>
      <c r="H47" s="57"/>
      <c r="I47" s="285" t="s">
        <v>395</v>
      </c>
      <c r="J47" s="285"/>
      <c r="K47" s="60">
        <v>5642.78</v>
      </c>
    </row>
    <row r="48" spans="2:11" ht="30" customHeight="1" thickBot="1">
      <c r="B48" s="10"/>
      <c r="C48" s="61"/>
      <c r="D48" s="61"/>
      <c r="E48" s="62"/>
      <c r="F48" s="61"/>
      <c r="G48" s="62"/>
      <c r="H48" s="62" t="s">
        <v>396</v>
      </c>
      <c r="I48" s="63">
        <v>1</v>
      </c>
      <c r="J48" s="64" t="s">
        <v>397</v>
      </c>
      <c r="K48" s="65">
        <v>5642.78</v>
      </c>
    </row>
    <row r="49" spans="2:11" ht="0.95" customHeight="1" thickTop="1" thickBot="1">
      <c r="B49" s="48"/>
      <c r="C49" s="24"/>
      <c r="D49" s="24"/>
      <c r="E49" s="23"/>
      <c r="F49" s="24"/>
      <c r="G49" s="23"/>
      <c r="H49" s="23"/>
      <c r="I49" s="23"/>
      <c r="J49" s="40"/>
      <c r="K49" s="49"/>
    </row>
    <row r="50" spans="2:11" ht="0.95" customHeight="1" thickTop="1">
      <c r="B50" s="48"/>
      <c r="C50" s="24"/>
      <c r="D50" s="24"/>
      <c r="E50" s="23"/>
      <c r="F50" s="24"/>
      <c r="G50" s="23"/>
      <c r="H50" s="23"/>
      <c r="I50" s="23"/>
      <c r="J50" s="40"/>
      <c r="K50" s="49"/>
    </row>
    <row r="51" spans="2:11" ht="18" customHeight="1">
      <c r="B51" s="50" t="s">
        <v>95</v>
      </c>
      <c r="C51" s="26" t="s">
        <v>377</v>
      </c>
      <c r="D51" s="26" t="s">
        <v>378</v>
      </c>
      <c r="E51" s="25" t="s">
        <v>362</v>
      </c>
      <c r="F51" s="286" t="s">
        <v>379</v>
      </c>
      <c r="G51" s="286"/>
      <c r="H51" s="26" t="s">
        <v>380</v>
      </c>
      <c r="I51" s="27" t="s">
        <v>381</v>
      </c>
      <c r="J51" s="41" t="s">
        <v>382</v>
      </c>
      <c r="K51" s="51" t="s">
        <v>383</v>
      </c>
    </row>
    <row r="52" spans="2:11" ht="26.1" customHeight="1">
      <c r="B52" s="52" t="s">
        <v>384</v>
      </c>
      <c r="C52" s="29" t="s">
        <v>96</v>
      </c>
      <c r="D52" s="29" t="s">
        <v>2</v>
      </c>
      <c r="E52" s="28" t="s">
        <v>97</v>
      </c>
      <c r="F52" s="287" t="s">
        <v>415</v>
      </c>
      <c r="G52" s="287"/>
      <c r="H52" s="29" t="s">
        <v>94</v>
      </c>
      <c r="I52" s="30">
        <v>1</v>
      </c>
      <c r="J52" s="42">
        <v>610.42999999999995</v>
      </c>
      <c r="K52" s="53">
        <v>610.42999999999995</v>
      </c>
    </row>
    <row r="53" spans="2:11" ht="26.1" customHeight="1">
      <c r="B53" s="54" t="s">
        <v>385</v>
      </c>
      <c r="C53" s="32" t="s">
        <v>431</v>
      </c>
      <c r="D53" s="32" t="s">
        <v>0</v>
      </c>
      <c r="E53" s="31" t="s">
        <v>432</v>
      </c>
      <c r="F53" s="284" t="s">
        <v>368</v>
      </c>
      <c r="G53" s="284"/>
      <c r="H53" s="32" t="s">
        <v>12</v>
      </c>
      <c r="I53" s="33">
        <v>0.18099999999999999</v>
      </c>
      <c r="J53" s="43">
        <v>3372.59</v>
      </c>
      <c r="K53" s="55">
        <v>610.42999999999995</v>
      </c>
    </row>
    <row r="54" spans="2:11">
      <c r="B54" s="56"/>
      <c r="C54" s="11"/>
      <c r="D54" s="11"/>
      <c r="E54" s="57"/>
      <c r="F54" s="11" t="s">
        <v>391</v>
      </c>
      <c r="G54" s="58">
        <v>131.69999999999999</v>
      </c>
      <c r="H54" s="57" t="s">
        <v>392</v>
      </c>
      <c r="I54" s="58">
        <v>0</v>
      </c>
      <c r="J54" s="59" t="s">
        <v>393</v>
      </c>
      <c r="K54" s="60">
        <v>131.69999999999999</v>
      </c>
    </row>
    <row r="55" spans="2:11">
      <c r="B55" s="56"/>
      <c r="C55" s="11"/>
      <c r="D55" s="11"/>
      <c r="E55" s="57"/>
      <c r="F55" s="11" t="s">
        <v>394</v>
      </c>
      <c r="G55" s="58">
        <v>117.26</v>
      </c>
      <c r="H55" s="57"/>
      <c r="I55" s="285" t="s">
        <v>395</v>
      </c>
      <c r="J55" s="285"/>
      <c r="K55" s="60">
        <v>727.69</v>
      </c>
    </row>
    <row r="56" spans="2:11" ht="30" customHeight="1" thickBot="1">
      <c r="B56" s="10"/>
      <c r="C56" s="61"/>
      <c r="D56" s="61"/>
      <c r="E56" s="62"/>
      <c r="F56" s="61"/>
      <c r="G56" s="62"/>
      <c r="H56" s="62" t="s">
        <v>396</v>
      </c>
      <c r="I56" s="63">
        <v>2</v>
      </c>
      <c r="J56" s="64" t="s">
        <v>397</v>
      </c>
      <c r="K56" s="65">
        <v>1455.38</v>
      </c>
    </row>
    <row r="57" spans="2:11" ht="0.95" customHeight="1" thickTop="1" thickBot="1">
      <c r="B57" s="48"/>
      <c r="C57" s="24"/>
      <c r="D57" s="24"/>
      <c r="E57" s="23"/>
      <c r="F57" s="24"/>
      <c r="G57" s="23"/>
      <c r="H57" s="23"/>
      <c r="I57" s="23"/>
      <c r="J57" s="40"/>
      <c r="K57" s="49"/>
    </row>
    <row r="58" spans="2:11" ht="0.95" customHeight="1" thickTop="1">
      <c r="B58" s="48"/>
      <c r="C58" s="24"/>
      <c r="D58" s="24"/>
      <c r="E58" s="23"/>
      <c r="F58" s="24"/>
      <c r="G58" s="23"/>
      <c r="H58" s="23"/>
      <c r="I58" s="23"/>
      <c r="J58" s="40"/>
      <c r="K58" s="49"/>
    </row>
    <row r="59" spans="2:11" ht="18" customHeight="1">
      <c r="B59" s="50" t="s">
        <v>110</v>
      </c>
      <c r="C59" s="26" t="s">
        <v>377</v>
      </c>
      <c r="D59" s="26" t="s">
        <v>378</v>
      </c>
      <c r="E59" s="25" t="s">
        <v>362</v>
      </c>
      <c r="F59" s="286" t="s">
        <v>379</v>
      </c>
      <c r="G59" s="286"/>
      <c r="H59" s="26" t="s">
        <v>380</v>
      </c>
      <c r="I59" s="27" t="s">
        <v>381</v>
      </c>
      <c r="J59" s="41" t="s">
        <v>382</v>
      </c>
      <c r="K59" s="51" t="s">
        <v>383</v>
      </c>
    </row>
    <row r="60" spans="2:11" ht="24" customHeight="1">
      <c r="B60" s="52" t="s">
        <v>384</v>
      </c>
      <c r="C60" s="29" t="s">
        <v>111</v>
      </c>
      <c r="D60" s="29" t="s">
        <v>2</v>
      </c>
      <c r="E60" s="28" t="s">
        <v>112</v>
      </c>
      <c r="F60" s="287" t="s">
        <v>415</v>
      </c>
      <c r="G60" s="287"/>
      <c r="H60" s="29" t="s">
        <v>60</v>
      </c>
      <c r="I60" s="30">
        <v>1</v>
      </c>
      <c r="J60" s="42">
        <v>12000</v>
      </c>
      <c r="K60" s="53">
        <v>12000</v>
      </c>
    </row>
    <row r="61" spans="2:11" ht="24" customHeight="1">
      <c r="B61" s="68" t="s">
        <v>388</v>
      </c>
      <c r="C61" s="38" t="s">
        <v>434</v>
      </c>
      <c r="D61" s="38" t="s">
        <v>2</v>
      </c>
      <c r="E61" s="37" t="s">
        <v>435</v>
      </c>
      <c r="F61" s="291" t="s">
        <v>389</v>
      </c>
      <c r="G61" s="291"/>
      <c r="H61" s="38" t="s">
        <v>60</v>
      </c>
      <c r="I61" s="39">
        <v>1</v>
      </c>
      <c r="J61" s="45">
        <v>12000</v>
      </c>
      <c r="K61" s="69">
        <v>12000</v>
      </c>
    </row>
    <row r="62" spans="2:11">
      <c r="B62" s="56"/>
      <c r="C62" s="11"/>
      <c r="D62" s="11"/>
      <c r="E62" s="57"/>
      <c r="F62" s="11" t="s">
        <v>391</v>
      </c>
      <c r="G62" s="58">
        <v>0</v>
      </c>
      <c r="H62" s="57" t="s">
        <v>392</v>
      </c>
      <c r="I62" s="58">
        <v>0</v>
      </c>
      <c r="J62" s="59" t="s">
        <v>393</v>
      </c>
      <c r="K62" s="60">
        <v>0</v>
      </c>
    </row>
    <row r="63" spans="2:11">
      <c r="B63" s="56"/>
      <c r="C63" s="11"/>
      <c r="D63" s="11"/>
      <c r="E63" s="57"/>
      <c r="F63" s="11" t="s">
        <v>394</v>
      </c>
      <c r="G63" s="58">
        <v>2305.1999999999998</v>
      </c>
      <c r="H63" s="57"/>
      <c r="I63" s="285" t="s">
        <v>395</v>
      </c>
      <c r="J63" s="285"/>
      <c r="K63" s="60">
        <v>14305.2</v>
      </c>
    </row>
    <row r="64" spans="2:11" ht="30" customHeight="1" thickBot="1">
      <c r="B64" s="10"/>
      <c r="C64" s="61"/>
      <c r="D64" s="61"/>
      <c r="E64" s="62"/>
      <c r="F64" s="61"/>
      <c r="G64" s="62"/>
      <c r="H64" s="62" t="s">
        <v>396</v>
      </c>
      <c r="I64" s="63">
        <v>1</v>
      </c>
      <c r="J64" s="64" t="s">
        <v>397</v>
      </c>
      <c r="K64" s="65">
        <v>14305.2</v>
      </c>
    </row>
    <row r="65" spans="2:11" ht="0.95" customHeight="1" thickTop="1" thickBot="1">
      <c r="B65" s="48"/>
      <c r="C65" s="24"/>
      <c r="D65" s="24"/>
      <c r="E65" s="23"/>
      <c r="F65" s="24"/>
      <c r="G65" s="23"/>
      <c r="H65" s="23"/>
      <c r="I65" s="23"/>
      <c r="J65" s="40"/>
      <c r="K65" s="49"/>
    </row>
    <row r="66" spans="2:11" ht="0.95" customHeight="1" thickTop="1">
      <c r="B66" s="48"/>
      <c r="C66" s="24"/>
      <c r="D66" s="24"/>
      <c r="E66" s="23"/>
      <c r="F66" s="24"/>
      <c r="G66" s="23"/>
      <c r="H66" s="23"/>
      <c r="I66" s="23"/>
      <c r="J66" s="40"/>
      <c r="K66" s="49"/>
    </row>
    <row r="67" spans="2:11" ht="18" customHeight="1">
      <c r="B67" s="50" t="s">
        <v>126</v>
      </c>
      <c r="C67" s="26" t="s">
        <v>377</v>
      </c>
      <c r="D67" s="26" t="s">
        <v>378</v>
      </c>
      <c r="E67" s="25" t="s">
        <v>362</v>
      </c>
      <c r="F67" s="286" t="s">
        <v>379</v>
      </c>
      <c r="G67" s="286"/>
      <c r="H67" s="26" t="s">
        <v>380</v>
      </c>
      <c r="I67" s="27" t="s">
        <v>381</v>
      </c>
      <c r="J67" s="41" t="s">
        <v>382</v>
      </c>
      <c r="K67" s="51" t="s">
        <v>383</v>
      </c>
    </row>
    <row r="68" spans="2:11" ht="26.1" customHeight="1">
      <c r="B68" s="52" t="s">
        <v>384</v>
      </c>
      <c r="C68" s="29" t="s">
        <v>96</v>
      </c>
      <c r="D68" s="29" t="s">
        <v>2</v>
      </c>
      <c r="E68" s="28" t="s">
        <v>97</v>
      </c>
      <c r="F68" s="287" t="s">
        <v>415</v>
      </c>
      <c r="G68" s="287"/>
      <c r="H68" s="29" t="s">
        <v>94</v>
      </c>
      <c r="I68" s="30">
        <v>1</v>
      </c>
      <c r="J68" s="42">
        <v>610.42999999999995</v>
      </c>
      <c r="K68" s="53">
        <v>610.42999999999995</v>
      </c>
    </row>
    <row r="69" spans="2:11" ht="26.1" customHeight="1">
      <c r="B69" s="54" t="s">
        <v>385</v>
      </c>
      <c r="C69" s="32" t="s">
        <v>431</v>
      </c>
      <c r="D69" s="32" t="s">
        <v>0</v>
      </c>
      <c r="E69" s="31" t="s">
        <v>432</v>
      </c>
      <c r="F69" s="284" t="s">
        <v>368</v>
      </c>
      <c r="G69" s="284"/>
      <c r="H69" s="32" t="s">
        <v>12</v>
      </c>
      <c r="I69" s="33">
        <v>0.18099999999999999</v>
      </c>
      <c r="J69" s="43">
        <v>3372.59</v>
      </c>
      <c r="K69" s="55">
        <v>610.42999999999995</v>
      </c>
    </row>
    <row r="70" spans="2:11">
      <c r="B70" s="56"/>
      <c r="C70" s="11"/>
      <c r="D70" s="11"/>
      <c r="E70" s="57"/>
      <c r="F70" s="11" t="s">
        <v>391</v>
      </c>
      <c r="G70" s="58">
        <v>131.69999999999999</v>
      </c>
      <c r="H70" s="57" t="s">
        <v>392</v>
      </c>
      <c r="I70" s="58">
        <v>0</v>
      </c>
      <c r="J70" s="59" t="s">
        <v>393</v>
      </c>
      <c r="K70" s="60">
        <v>131.69999999999999</v>
      </c>
    </row>
    <row r="71" spans="2:11">
      <c r="B71" s="56"/>
      <c r="C71" s="11"/>
      <c r="D71" s="11"/>
      <c r="E71" s="57"/>
      <c r="F71" s="11" t="s">
        <v>394</v>
      </c>
      <c r="G71" s="58">
        <v>117.26</v>
      </c>
      <c r="H71" s="57"/>
      <c r="I71" s="285" t="s">
        <v>395</v>
      </c>
      <c r="J71" s="285"/>
      <c r="K71" s="60">
        <v>727.69</v>
      </c>
    </row>
    <row r="72" spans="2:11" ht="30" customHeight="1" thickBot="1">
      <c r="B72" s="10"/>
      <c r="C72" s="61"/>
      <c r="D72" s="61"/>
      <c r="E72" s="62"/>
      <c r="F72" s="61"/>
      <c r="G72" s="62"/>
      <c r="H72" s="62" t="s">
        <v>396</v>
      </c>
      <c r="I72" s="63">
        <v>6</v>
      </c>
      <c r="J72" s="64" t="s">
        <v>397</v>
      </c>
      <c r="K72" s="65">
        <v>4366.1400000000003</v>
      </c>
    </row>
    <row r="73" spans="2:11" ht="0.95" customHeight="1" thickTop="1" thickBot="1">
      <c r="B73" s="48"/>
      <c r="C73" s="24"/>
      <c r="D73" s="24"/>
      <c r="E73" s="23"/>
      <c r="F73" s="24"/>
      <c r="G73" s="23"/>
      <c r="H73" s="23"/>
      <c r="I73" s="23"/>
      <c r="J73" s="40"/>
      <c r="K73" s="49"/>
    </row>
    <row r="74" spans="2:11" ht="0.95" customHeight="1" thickTop="1">
      <c r="B74" s="48"/>
      <c r="C74" s="24"/>
      <c r="D74" s="24"/>
      <c r="E74" s="23"/>
      <c r="F74" s="24"/>
      <c r="G74" s="23"/>
      <c r="H74" s="23"/>
      <c r="I74" s="23"/>
      <c r="J74" s="40"/>
      <c r="K74" s="49"/>
    </row>
    <row r="75" spans="2:11" ht="18" customHeight="1">
      <c r="B75" s="50" t="s">
        <v>141</v>
      </c>
      <c r="C75" s="26" t="s">
        <v>377</v>
      </c>
      <c r="D75" s="26" t="s">
        <v>378</v>
      </c>
      <c r="E75" s="25" t="s">
        <v>362</v>
      </c>
      <c r="F75" s="286" t="s">
        <v>379</v>
      </c>
      <c r="G75" s="286"/>
      <c r="H75" s="26" t="s">
        <v>380</v>
      </c>
      <c r="I75" s="27" t="s">
        <v>381</v>
      </c>
      <c r="J75" s="41" t="s">
        <v>382</v>
      </c>
      <c r="K75" s="51" t="s">
        <v>383</v>
      </c>
    </row>
    <row r="76" spans="2:11" ht="26.1" customHeight="1">
      <c r="B76" s="52" t="s">
        <v>384</v>
      </c>
      <c r="C76" s="29" t="s">
        <v>142</v>
      </c>
      <c r="D76" s="29" t="s">
        <v>2</v>
      </c>
      <c r="E76" s="28" t="s">
        <v>143</v>
      </c>
      <c r="F76" s="287" t="s">
        <v>424</v>
      </c>
      <c r="G76" s="287"/>
      <c r="H76" s="29" t="s">
        <v>12</v>
      </c>
      <c r="I76" s="30">
        <v>1</v>
      </c>
      <c r="J76" s="42">
        <v>1157.08</v>
      </c>
      <c r="K76" s="53">
        <v>1157.08</v>
      </c>
    </row>
    <row r="77" spans="2:11" ht="26.1" customHeight="1">
      <c r="B77" s="54" t="s">
        <v>385</v>
      </c>
      <c r="C77" s="32" t="s">
        <v>437</v>
      </c>
      <c r="D77" s="32" t="s">
        <v>0</v>
      </c>
      <c r="E77" s="31" t="s">
        <v>438</v>
      </c>
      <c r="F77" s="284" t="s">
        <v>368</v>
      </c>
      <c r="G77" s="284"/>
      <c r="H77" s="32" t="s">
        <v>12</v>
      </c>
      <c r="I77" s="33">
        <v>1</v>
      </c>
      <c r="J77" s="43">
        <v>883.12</v>
      </c>
      <c r="K77" s="55">
        <v>883.12</v>
      </c>
    </row>
    <row r="78" spans="2:11" ht="26.1" customHeight="1">
      <c r="B78" s="54" t="s">
        <v>385</v>
      </c>
      <c r="C78" s="32" t="s">
        <v>439</v>
      </c>
      <c r="D78" s="32" t="s">
        <v>124</v>
      </c>
      <c r="E78" s="31" t="s">
        <v>440</v>
      </c>
      <c r="F78" s="284" t="s">
        <v>441</v>
      </c>
      <c r="G78" s="284"/>
      <c r="H78" s="32" t="s">
        <v>1</v>
      </c>
      <c r="I78" s="33">
        <v>1</v>
      </c>
      <c r="J78" s="43">
        <v>28.51</v>
      </c>
      <c r="K78" s="55">
        <v>28.51</v>
      </c>
    </row>
    <row r="79" spans="2:11" ht="26.1" customHeight="1">
      <c r="B79" s="54" t="s">
        <v>385</v>
      </c>
      <c r="C79" s="32" t="s">
        <v>442</v>
      </c>
      <c r="D79" s="32" t="s">
        <v>124</v>
      </c>
      <c r="E79" s="31" t="s">
        <v>443</v>
      </c>
      <c r="F79" s="284" t="s">
        <v>441</v>
      </c>
      <c r="G79" s="284"/>
      <c r="H79" s="32" t="s">
        <v>1</v>
      </c>
      <c r="I79" s="33">
        <v>1</v>
      </c>
      <c r="J79" s="43">
        <v>140.69999999999999</v>
      </c>
      <c r="K79" s="55">
        <v>140.69999999999999</v>
      </c>
    </row>
    <row r="80" spans="2:11" ht="24" customHeight="1">
      <c r="B80" s="54" t="s">
        <v>385</v>
      </c>
      <c r="C80" s="32" t="s">
        <v>444</v>
      </c>
      <c r="D80" s="32" t="s">
        <v>124</v>
      </c>
      <c r="E80" s="31" t="s">
        <v>445</v>
      </c>
      <c r="F80" s="284" t="s">
        <v>441</v>
      </c>
      <c r="G80" s="284"/>
      <c r="H80" s="32" t="s">
        <v>390</v>
      </c>
      <c r="I80" s="33">
        <v>2</v>
      </c>
      <c r="J80" s="43">
        <v>16.12</v>
      </c>
      <c r="K80" s="55">
        <v>32.24</v>
      </c>
    </row>
    <row r="81" spans="2:11" ht="24" customHeight="1">
      <c r="B81" s="54" t="s">
        <v>385</v>
      </c>
      <c r="C81" s="32" t="s">
        <v>446</v>
      </c>
      <c r="D81" s="32" t="s">
        <v>124</v>
      </c>
      <c r="E81" s="31" t="s">
        <v>447</v>
      </c>
      <c r="F81" s="284" t="s">
        <v>441</v>
      </c>
      <c r="G81" s="284"/>
      <c r="H81" s="32" t="s">
        <v>390</v>
      </c>
      <c r="I81" s="33">
        <v>0.5</v>
      </c>
      <c r="J81" s="43">
        <v>31.11</v>
      </c>
      <c r="K81" s="55">
        <v>15.55</v>
      </c>
    </row>
    <row r="82" spans="2:11" ht="24" customHeight="1">
      <c r="B82" s="54" t="s">
        <v>385</v>
      </c>
      <c r="C82" s="32" t="s">
        <v>448</v>
      </c>
      <c r="D82" s="32" t="s">
        <v>124</v>
      </c>
      <c r="E82" s="31" t="s">
        <v>449</v>
      </c>
      <c r="F82" s="284" t="s">
        <v>450</v>
      </c>
      <c r="G82" s="284"/>
      <c r="H82" s="32" t="s">
        <v>387</v>
      </c>
      <c r="I82" s="33">
        <v>8</v>
      </c>
      <c r="J82" s="43">
        <v>7.12</v>
      </c>
      <c r="K82" s="55">
        <v>56.96</v>
      </c>
    </row>
    <row r="83" spans="2:11">
      <c r="B83" s="56"/>
      <c r="C83" s="11"/>
      <c r="D83" s="11"/>
      <c r="E83" s="57"/>
      <c r="F83" s="11" t="s">
        <v>391</v>
      </c>
      <c r="G83" s="58">
        <v>231.86</v>
      </c>
      <c r="H83" s="57" t="s">
        <v>392</v>
      </c>
      <c r="I83" s="58">
        <v>0</v>
      </c>
      <c r="J83" s="59" t="s">
        <v>393</v>
      </c>
      <c r="K83" s="60">
        <v>231.86</v>
      </c>
    </row>
    <row r="84" spans="2:11">
      <c r="B84" s="56"/>
      <c r="C84" s="11"/>
      <c r="D84" s="11"/>
      <c r="E84" s="57"/>
      <c r="F84" s="11" t="s">
        <v>394</v>
      </c>
      <c r="G84" s="58">
        <v>222.27</v>
      </c>
      <c r="H84" s="57"/>
      <c r="I84" s="285" t="s">
        <v>395</v>
      </c>
      <c r="J84" s="285"/>
      <c r="K84" s="60">
        <v>1379.35</v>
      </c>
    </row>
    <row r="85" spans="2:11" ht="30" customHeight="1" thickBot="1">
      <c r="B85" s="10"/>
      <c r="C85" s="61"/>
      <c r="D85" s="61"/>
      <c r="E85" s="62"/>
      <c r="F85" s="61"/>
      <c r="G85" s="62"/>
      <c r="H85" s="62" t="s">
        <v>396</v>
      </c>
      <c r="I85" s="63">
        <v>16.8</v>
      </c>
      <c r="J85" s="64" t="s">
        <v>397</v>
      </c>
      <c r="K85" s="65">
        <v>23173.08</v>
      </c>
    </row>
    <row r="86" spans="2:11" ht="0.95" customHeight="1" thickTop="1" thickBot="1">
      <c r="B86" s="48"/>
      <c r="C86" s="24"/>
      <c r="D86" s="24"/>
      <c r="E86" s="23"/>
      <c r="F86" s="24"/>
      <c r="G86" s="23"/>
      <c r="H86" s="23"/>
      <c r="I86" s="23"/>
      <c r="J86" s="40"/>
      <c r="K86" s="49"/>
    </row>
    <row r="87" spans="2:11" ht="0.95" customHeight="1" thickTop="1">
      <c r="B87" s="48"/>
      <c r="C87" s="24"/>
      <c r="D87" s="24"/>
      <c r="E87" s="23"/>
      <c r="F87" s="24"/>
      <c r="G87" s="23"/>
      <c r="H87" s="23"/>
      <c r="I87" s="23"/>
      <c r="J87" s="40"/>
      <c r="K87" s="49"/>
    </row>
    <row r="88" spans="2:11" ht="18" customHeight="1">
      <c r="B88" s="50" t="s">
        <v>161</v>
      </c>
      <c r="C88" s="26" t="s">
        <v>377</v>
      </c>
      <c r="D88" s="26" t="s">
        <v>378</v>
      </c>
      <c r="E88" s="25" t="s">
        <v>362</v>
      </c>
      <c r="F88" s="286" t="s">
        <v>379</v>
      </c>
      <c r="G88" s="286"/>
      <c r="H88" s="26" t="s">
        <v>380</v>
      </c>
      <c r="I88" s="27" t="s">
        <v>381</v>
      </c>
      <c r="J88" s="41" t="s">
        <v>382</v>
      </c>
      <c r="K88" s="51" t="s">
        <v>383</v>
      </c>
    </row>
    <row r="89" spans="2:11" ht="26.1" customHeight="1">
      <c r="B89" s="52" t="s">
        <v>384</v>
      </c>
      <c r="C89" s="29" t="s">
        <v>37</v>
      </c>
      <c r="D89" s="29" t="s">
        <v>2</v>
      </c>
      <c r="E89" s="28" t="s">
        <v>38</v>
      </c>
      <c r="F89" s="287" t="s">
        <v>420</v>
      </c>
      <c r="G89" s="287"/>
      <c r="H89" s="29" t="s">
        <v>1</v>
      </c>
      <c r="I89" s="30">
        <v>1</v>
      </c>
      <c r="J89" s="42">
        <v>70.58</v>
      </c>
      <c r="K89" s="53">
        <v>70.58</v>
      </c>
    </row>
    <row r="90" spans="2:11" ht="24" customHeight="1">
      <c r="B90" s="54" t="s">
        <v>385</v>
      </c>
      <c r="C90" s="32" t="s">
        <v>421</v>
      </c>
      <c r="D90" s="32" t="s">
        <v>41</v>
      </c>
      <c r="E90" s="31" t="s">
        <v>407</v>
      </c>
      <c r="F90" s="284" t="s">
        <v>415</v>
      </c>
      <c r="G90" s="284"/>
      <c r="H90" s="32" t="s">
        <v>387</v>
      </c>
      <c r="I90" s="33">
        <v>0.42699999999999999</v>
      </c>
      <c r="J90" s="43">
        <v>25.42</v>
      </c>
      <c r="K90" s="55">
        <v>10.85</v>
      </c>
    </row>
    <row r="91" spans="2:11" ht="24" customHeight="1">
      <c r="B91" s="54" t="s">
        <v>385</v>
      </c>
      <c r="C91" s="32" t="s">
        <v>418</v>
      </c>
      <c r="D91" s="32" t="s">
        <v>41</v>
      </c>
      <c r="E91" s="31" t="s">
        <v>386</v>
      </c>
      <c r="F91" s="284" t="s">
        <v>415</v>
      </c>
      <c r="G91" s="284"/>
      <c r="H91" s="32" t="s">
        <v>387</v>
      </c>
      <c r="I91" s="33">
        <v>0.63729999999999998</v>
      </c>
      <c r="J91" s="43">
        <v>20.04</v>
      </c>
      <c r="K91" s="55">
        <v>12.77</v>
      </c>
    </row>
    <row r="92" spans="2:11" ht="39" customHeight="1">
      <c r="B92" s="54" t="s">
        <v>385</v>
      </c>
      <c r="C92" s="32" t="s">
        <v>422</v>
      </c>
      <c r="D92" s="32" t="s">
        <v>41</v>
      </c>
      <c r="E92" s="31" t="s">
        <v>423</v>
      </c>
      <c r="F92" s="284" t="s">
        <v>424</v>
      </c>
      <c r="G92" s="284"/>
      <c r="H92" s="32" t="s">
        <v>12</v>
      </c>
      <c r="I92" s="33">
        <v>7.1400000000000005E-2</v>
      </c>
      <c r="J92" s="43">
        <v>597.51</v>
      </c>
      <c r="K92" s="55">
        <v>42.66</v>
      </c>
    </row>
    <row r="93" spans="2:11" ht="26.1" customHeight="1">
      <c r="B93" s="68" t="s">
        <v>388</v>
      </c>
      <c r="C93" s="38" t="s">
        <v>425</v>
      </c>
      <c r="D93" s="38" t="s">
        <v>41</v>
      </c>
      <c r="E93" s="37" t="s">
        <v>426</v>
      </c>
      <c r="F93" s="291" t="s">
        <v>389</v>
      </c>
      <c r="G93" s="291"/>
      <c r="H93" s="38" t="s">
        <v>427</v>
      </c>
      <c r="I93" s="39">
        <v>0.10834770000000001</v>
      </c>
      <c r="J93" s="45">
        <v>39.76</v>
      </c>
      <c r="K93" s="69">
        <v>4.3</v>
      </c>
    </row>
    <row r="94" spans="2:11">
      <c r="B94" s="56"/>
      <c r="C94" s="11"/>
      <c r="D94" s="11"/>
      <c r="E94" s="57"/>
      <c r="F94" s="11" t="s">
        <v>391</v>
      </c>
      <c r="G94" s="58">
        <v>21.02</v>
      </c>
      <c r="H94" s="57" t="s">
        <v>392</v>
      </c>
      <c r="I94" s="58">
        <v>0</v>
      </c>
      <c r="J94" s="59" t="s">
        <v>393</v>
      </c>
      <c r="K94" s="60">
        <v>21.02</v>
      </c>
    </row>
    <row r="95" spans="2:11">
      <c r="B95" s="56"/>
      <c r="C95" s="11"/>
      <c r="D95" s="11"/>
      <c r="E95" s="57"/>
      <c r="F95" s="11" t="s">
        <v>394</v>
      </c>
      <c r="G95" s="58">
        <v>13.55</v>
      </c>
      <c r="H95" s="57"/>
      <c r="I95" s="285" t="s">
        <v>395</v>
      </c>
      <c r="J95" s="285"/>
      <c r="K95" s="60">
        <v>84.13</v>
      </c>
    </row>
    <row r="96" spans="2:11" ht="30" customHeight="1" thickBot="1">
      <c r="B96" s="10"/>
      <c r="C96" s="61"/>
      <c r="D96" s="61"/>
      <c r="E96" s="62"/>
      <c r="F96" s="61"/>
      <c r="G96" s="62"/>
      <c r="H96" s="62" t="s">
        <v>396</v>
      </c>
      <c r="I96" s="63">
        <v>31.66</v>
      </c>
      <c r="J96" s="64" t="s">
        <v>397</v>
      </c>
      <c r="K96" s="65">
        <v>2663.55</v>
      </c>
    </row>
    <row r="97" spans="2:11" ht="0.95" customHeight="1" thickTop="1" thickBot="1">
      <c r="B97" s="48"/>
      <c r="C97" s="24"/>
      <c r="D97" s="24"/>
      <c r="E97" s="23"/>
      <c r="F97" s="24"/>
      <c r="G97" s="23"/>
      <c r="H97" s="23"/>
      <c r="I97" s="23"/>
      <c r="J97" s="40"/>
      <c r="K97" s="49"/>
    </row>
    <row r="98" spans="2:11" ht="0.95" customHeight="1" thickTop="1">
      <c r="B98" s="48"/>
      <c r="C98" s="24"/>
      <c r="D98" s="24"/>
      <c r="E98" s="23"/>
      <c r="F98" s="24"/>
      <c r="G98" s="23"/>
      <c r="H98" s="23"/>
      <c r="I98" s="23"/>
      <c r="J98" s="40"/>
      <c r="K98" s="49"/>
    </row>
    <row r="99" spans="2:11" ht="18" customHeight="1">
      <c r="B99" s="50" t="s">
        <v>192</v>
      </c>
      <c r="C99" s="26" t="s">
        <v>377</v>
      </c>
      <c r="D99" s="26" t="s">
        <v>378</v>
      </c>
      <c r="E99" s="25" t="s">
        <v>362</v>
      </c>
      <c r="F99" s="286" t="s">
        <v>379</v>
      </c>
      <c r="G99" s="286"/>
      <c r="H99" s="26" t="s">
        <v>380</v>
      </c>
      <c r="I99" s="27" t="s">
        <v>381</v>
      </c>
      <c r="J99" s="41" t="s">
        <v>382</v>
      </c>
      <c r="K99" s="51" t="s">
        <v>383</v>
      </c>
    </row>
    <row r="100" spans="2:11" ht="65.099999999999994" customHeight="1">
      <c r="B100" s="52" t="s">
        <v>384</v>
      </c>
      <c r="C100" s="29" t="s">
        <v>193</v>
      </c>
      <c r="D100" s="29" t="s">
        <v>2</v>
      </c>
      <c r="E100" s="28" t="s">
        <v>194</v>
      </c>
      <c r="F100" s="287" t="s">
        <v>430</v>
      </c>
      <c r="G100" s="287"/>
      <c r="H100" s="29" t="s">
        <v>43</v>
      </c>
      <c r="I100" s="30">
        <v>1</v>
      </c>
      <c r="J100" s="42">
        <v>1947.29</v>
      </c>
      <c r="K100" s="53">
        <v>1947.29</v>
      </c>
    </row>
    <row r="101" spans="2:11" ht="24" customHeight="1">
      <c r="B101" s="54" t="s">
        <v>385</v>
      </c>
      <c r="C101" s="32" t="s">
        <v>421</v>
      </c>
      <c r="D101" s="32" t="s">
        <v>41</v>
      </c>
      <c r="E101" s="31" t="s">
        <v>407</v>
      </c>
      <c r="F101" s="284" t="s">
        <v>415</v>
      </c>
      <c r="G101" s="284"/>
      <c r="H101" s="32" t="s">
        <v>387</v>
      </c>
      <c r="I101" s="33">
        <v>0.21</v>
      </c>
      <c r="J101" s="43">
        <v>25.42</v>
      </c>
      <c r="K101" s="55">
        <v>5.33</v>
      </c>
    </row>
    <row r="102" spans="2:11" ht="24" customHeight="1">
      <c r="B102" s="54" t="s">
        <v>385</v>
      </c>
      <c r="C102" s="32" t="s">
        <v>418</v>
      </c>
      <c r="D102" s="32" t="s">
        <v>41</v>
      </c>
      <c r="E102" s="31" t="s">
        <v>386</v>
      </c>
      <c r="F102" s="284" t="s">
        <v>415</v>
      </c>
      <c r="G102" s="284"/>
      <c r="H102" s="32" t="s">
        <v>387</v>
      </c>
      <c r="I102" s="33">
        <v>0.3</v>
      </c>
      <c r="J102" s="43">
        <v>20.04</v>
      </c>
      <c r="K102" s="55">
        <v>6.01</v>
      </c>
    </row>
    <row r="103" spans="2:11" ht="26.1" customHeight="1">
      <c r="B103" s="54" t="s">
        <v>385</v>
      </c>
      <c r="C103" s="32" t="s">
        <v>457</v>
      </c>
      <c r="D103" s="32" t="s">
        <v>41</v>
      </c>
      <c r="E103" s="31" t="s">
        <v>458</v>
      </c>
      <c r="F103" s="284" t="s">
        <v>436</v>
      </c>
      <c r="G103" s="284"/>
      <c r="H103" s="32" t="s">
        <v>12</v>
      </c>
      <c r="I103" s="33">
        <v>0.04</v>
      </c>
      <c r="J103" s="43">
        <v>79.27</v>
      </c>
      <c r="K103" s="55">
        <v>3.17</v>
      </c>
    </row>
    <row r="104" spans="2:11" ht="26.1" customHeight="1">
      <c r="B104" s="54" t="s">
        <v>385</v>
      </c>
      <c r="C104" s="32" t="s">
        <v>32</v>
      </c>
      <c r="D104" s="32" t="s">
        <v>0</v>
      </c>
      <c r="E104" s="31" t="s">
        <v>33</v>
      </c>
      <c r="F104" s="284" t="s">
        <v>368</v>
      </c>
      <c r="G104" s="284"/>
      <c r="H104" s="32" t="s">
        <v>12</v>
      </c>
      <c r="I104" s="33">
        <v>1.3</v>
      </c>
      <c r="J104" s="43">
        <v>133.74</v>
      </c>
      <c r="K104" s="55">
        <v>173.86</v>
      </c>
    </row>
    <row r="105" spans="2:11" ht="26.1" customHeight="1">
      <c r="B105" s="54" t="s">
        <v>385</v>
      </c>
      <c r="C105" s="32" t="s">
        <v>459</v>
      </c>
      <c r="D105" s="32" t="s">
        <v>0</v>
      </c>
      <c r="E105" s="31" t="s">
        <v>460</v>
      </c>
      <c r="F105" s="284" t="s">
        <v>368</v>
      </c>
      <c r="G105" s="284"/>
      <c r="H105" s="32" t="s">
        <v>12</v>
      </c>
      <c r="I105" s="33">
        <v>0.52</v>
      </c>
      <c r="J105" s="43">
        <v>3382.54</v>
      </c>
      <c r="K105" s="55">
        <v>1758.92</v>
      </c>
    </row>
    <row r="106" spans="2:11">
      <c r="B106" s="56"/>
      <c r="C106" s="11"/>
      <c r="D106" s="11"/>
      <c r="E106" s="57"/>
      <c r="F106" s="11" t="s">
        <v>391</v>
      </c>
      <c r="G106" s="58">
        <v>442.41</v>
      </c>
      <c r="H106" s="57" t="s">
        <v>392</v>
      </c>
      <c r="I106" s="58">
        <v>0</v>
      </c>
      <c r="J106" s="59" t="s">
        <v>393</v>
      </c>
      <c r="K106" s="60">
        <v>442.41</v>
      </c>
    </row>
    <row r="107" spans="2:11">
      <c r="B107" s="56"/>
      <c r="C107" s="11"/>
      <c r="D107" s="11"/>
      <c r="E107" s="57"/>
      <c r="F107" s="11" t="s">
        <v>394</v>
      </c>
      <c r="G107" s="58">
        <v>374.07</v>
      </c>
      <c r="H107" s="57"/>
      <c r="I107" s="285" t="s">
        <v>395</v>
      </c>
      <c r="J107" s="285"/>
      <c r="K107" s="60">
        <v>2321.36</v>
      </c>
    </row>
    <row r="108" spans="2:11" ht="30" customHeight="1" thickBot="1">
      <c r="B108" s="10"/>
      <c r="C108" s="61"/>
      <c r="D108" s="61"/>
      <c r="E108" s="62"/>
      <c r="F108" s="61"/>
      <c r="G108" s="62"/>
      <c r="H108" s="62" t="s">
        <v>396</v>
      </c>
      <c r="I108" s="63">
        <v>5.3</v>
      </c>
      <c r="J108" s="64" t="s">
        <v>397</v>
      </c>
      <c r="K108" s="65">
        <v>12303.2</v>
      </c>
    </row>
    <row r="109" spans="2:11" ht="0.95" customHeight="1" thickTop="1" thickBot="1">
      <c r="B109" s="48"/>
      <c r="C109" s="24"/>
      <c r="D109" s="24"/>
      <c r="E109" s="23"/>
      <c r="F109" s="24"/>
      <c r="G109" s="23"/>
      <c r="H109" s="23"/>
      <c r="I109" s="23"/>
      <c r="J109" s="40"/>
      <c r="K109" s="49"/>
    </row>
    <row r="110" spans="2:11" ht="0.95" customHeight="1" thickTop="1">
      <c r="B110" s="48"/>
      <c r="C110" s="24"/>
      <c r="D110" s="24"/>
      <c r="E110" s="23"/>
      <c r="F110" s="24"/>
      <c r="G110" s="23"/>
      <c r="H110" s="23"/>
      <c r="I110" s="23"/>
      <c r="J110" s="40"/>
      <c r="K110" s="49"/>
    </row>
    <row r="111" spans="2:11" ht="18" customHeight="1">
      <c r="B111" s="50" t="s">
        <v>208</v>
      </c>
      <c r="C111" s="26" t="s">
        <v>377</v>
      </c>
      <c r="D111" s="26" t="s">
        <v>378</v>
      </c>
      <c r="E111" s="25" t="s">
        <v>362</v>
      </c>
      <c r="F111" s="286" t="s">
        <v>379</v>
      </c>
      <c r="G111" s="286"/>
      <c r="H111" s="26" t="s">
        <v>380</v>
      </c>
      <c r="I111" s="27" t="s">
        <v>381</v>
      </c>
      <c r="J111" s="41" t="s">
        <v>382</v>
      </c>
      <c r="K111" s="51" t="s">
        <v>383</v>
      </c>
    </row>
    <row r="112" spans="2:11" ht="26.1" customHeight="1">
      <c r="B112" s="52" t="s">
        <v>384</v>
      </c>
      <c r="C112" s="29" t="s">
        <v>96</v>
      </c>
      <c r="D112" s="29" t="s">
        <v>2</v>
      </c>
      <c r="E112" s="28" t="s">
        <v>97</v>
      </c>
      <c r="F112" s="287" t="s">
        <v>415</v>
      </c>
      <c r="G112" s="287"/>
      <c r="H112" s="29" t="s">
        <v>94</v>
      </c>
      <c r="I112" s="30">
        <v>1</v>
      </c>
      <c r="J112" s="42">
        <v>610.42999999999995</v>
      </c>
      <c r="K112" s="53">
        <v>610.42999999999995</v>
      </c>
    </row>
    <row r="113" spans="2:11" ht="26.1" customHeight="1">
      <c r="B113" s="54" t="s">
        <v>385</v>
      </c>
      <c r="C113" s="32" t="s">
        <v>431</v>
      </c>
      <c r="D113" s="32" t="s">
        <v>0</v>
      </c>
      <c r="E113" s="31" t="s">
        <v>432</v>
      </c>
      <c r="F113" s="284" t="s">
        <v>368</v>
      </c>
      <c r="G113" s="284"/>
      <c r="H113" s="32" t="s">
        <v>12</v>
      </c>
      <c r="I113" s="33">
        <v>0.18099999999999999</v>
      </c>
      <c r="J113" s="43">
        <v>3372.59</v>
      </c>
      <c r="K113" s="55">
        <v>610.42999999999995</v>
      </c>
    </row>
    <row r="114" spans="2:11">
      <c r="B114" s="56"/>
      <c r="C114" s="11"/>
      <c r="D114" s="11"/>
      <c r="E114" s="57"/>
      <c r="F114" s="11" t="s">
        <v>391</v>
      </c>
      <c r="G114" s="58">
        <v>131.69999999999999</v>
      </c>
      <c r="H114" s="57" t="s">
        <v>392</v>
      </c>
      <c r="I114" s="58">
        <v>0</v>
      </c>
      <c r="J114" s="59" t="s">
        <v>393</v>
      </c>
      <c r="K114" s="60">
        <v>131.69999999999999</v>
      </c>
    </row>
    <row r="115" spans="2:11">
      <c r="B115" s="56"/>
      <c r="C115" s="11"/>
      <c r="D115" s="11"/>
      <c r="E115" s="57"/>
      <c r="F115" s="11" t="s">
        <v>394</v>
      </c>
      <c r="G115" s="58">
        <v>117.26</v>
      </c>
      <c r="H115" s="57"/>
      <c r="I115" s="285" t="s">
        <v>395</v>
      </c>
      <c r="J115" s="285"/>
      <c r="K115" s="60">
        <v>727.69</v>
      </c>
    </row>
    <row r="116" spans="2:11" ht="30" customHeight="1" thickBot="1">
      <c r="B116" s="10"/>
      <c r="C116" s="61"/>
      <c r="D116" s="61"/>
      <c r="E116" s="62"/>
      <c r="F116" s="61"/>
      <c r="G116" s="62"/>
      <c r="H116" s="62" t="s">
        <v>396</v>
      </c>
      <c r="I116" s="63">
        <v>2</v>
      </c>
      <c r="J116" s="64" t="s">
        <v>397</v>
      </c>
      <c r="K116" s="65">
        <v>1455.38</v>
      </c>
    </row>
    <row r="117" spans="2:11" ht="30" customHeight="1">
      <c r="B117" s="137"/>
      <c r="C117" s="138"/>
      <c r="D117" s="138"/>
      <c r="E117" s="139"/>
      <c r="F117" s="138"/>
      <c r="G117" s="139"/>
      <c r="H117" s="139"/>
      <c r="I117" s="139"/>
      <c r="J117" s="140"/>
      <c r="K117" s="141"/>
    </row>
    <row r="118" spans="2:11" ht="30" customHeight="1">
      <c r="B118" s="142" t="s">
        <v>220</v>
      </c>
      <c r="C118" s="129" t="s">
        <v>377</v>
      </c>
      <c r="D118" s="128" t="s">
        <v>378</v>
      </c>
      <c r="E118" s="128" t="s">
        <v>362</v>
      </c>
      <c r="F118" s="295" t="s">
        <v>379</v>
      </c>
      <c r="G118" s="295"/>
      <c r="H118" s="130" t="s">
        <v>380</v>
      </c>
      <c r="I118" s="129" t="s">
        <v>381</v>
      </c>
      <c r="J118" s="129" t="s">
        <v>382</v>
      </c>
      <c r="K118" s="143" t="s">
        <v>383</v>
      </c>
    </row>
    <row r="119" spans="2:11" ht="30" customHeight="1">
      <c r="B119" s="144" t="s">
        <v>384</v>
      </c>
      <c r="C119" s="125" t="s">
        <v>142</v>
      </c>
      <c r="D119" s="124" t="s">
        <v>2</v>
      </c>
      <c r="E119" s="124" t="s">
        <v>609</v>
      </c>
      <c r="F119" s="296" t="s">
        <v>424</v>
      </c>
      <c r="G119" s="296"/>
      <c r="H119" s="126" t="s">
        <v>12</v>
      </c>
      <c r="I119" s="131">
        <v>1</v>
      </c>
      <c r="J119" s="127">
        <v>1157.08</v>
      </c>
      <c r="K119" s="145">
        <v>1157.08</v>
      </c>
    </row>
    <row r="120" spans="2:11" ht="30" customHeight="1">
      <c r="B120" s="146" t="s">
        <v>385</v>
      </c>
      <c r="C120" s="133" t="s">
        <v>437</v>
      </c>
      <c r="D120" s="132" t="s">
        <v>0</v>
      </c>
      <c r="E120" s="132" t="s">
        <v>438</v>
      </c>
      <c r="F120" s="293" t="s">
        <v>368</v>
      </c>
      <c r="G120" s="293"/>
      <c r="H120" s="134" t="s">
        <v>12</v>
      </c>
      <c r="I120" s="135">
        <v>1</v>
      </c>
      <c r="J120" s="136">
        <v>883.12</v>
      </c>
      <c r="K120" s="147">
        <v>883.12</v>
      </c>
    </row>
    <row r="121" spans="2:11" ht="30" customHeight="1">
      <c r="B121" s="146" t="s">
        <v>385</v>
      </c>
      <c r="C121" s="133" t="s">
        <v>439</v>
      </c>
      <c r="D121" s="132" t="s">
        <v>124</v>
      </c>
      <c r="E121" s="132" t="s">
        <v>440</v>
      </c>
      <c r="F121" s="293" t="s">
        <v>441</v>
      </c>
      <c r="G121" s="293"/>
      <c r="H121" s="134" t="s">
        <v>1</v>
      </c>
      <c r="I121" s="135">
        <v>1</v>
      </c>
      <c r="J121" s="136">
        <v>28.51</v>
      </c>
      <c r="K121" s="147">
        <v>28.51</v>
      </c>
    </row>
    <row r="122" spans="2:11" ht="30" customHeight="1">
      <c r="B122" s="146" t="s">
        <v>385</v>
      </c>
      <c r="C122" s="133" t="s">
        <v>442</v>
      </c>
      <c r="D122" s="132" t="s">
        <v>124</v>
      </c>
      <c r="E122" s="132" t="s">
        <v>443</v>
      </c>
      <c r="F122" s="293" t="s">
        <v>441</v>
      </c>
      <c r="G122" s="293"/>
      <c r="H122" s="134" t="s">
        <v>1</v>
      </c>
      <c r="I122" s="135">
        <v>1</v>
      </c>
      <c r="J122" s="136">
        <v>140.69999999999999</v>
      </c>
      <c r="K122" s="147">
        <v>140.69999999999999</v>
      </c>
    </row>
    <row r="123" spans="2:11" ht="30" customHeight="1">
      <c r="B123" s="146" t="s">
        <v>385</v>
      </c>
      <c r="C123" s="133" t="s">
        <v>444</v>
      </c>
      <c r="D123" s="132" t="s">
        <v>124</v>
      </c>
      <c r="E123" s="132" t="s">
        <v>445</v>
      </c>
      <c r="F123" s="293" t="s">
        <v>441</v>
      </c>
      <c r="G123" s="293"/>
      <c r="H123" s="134" t="s">
        <v>390</v>
      </c>
      <c r="I123" s="135">
        <v>2</v>
      </c>
      <c r="J123" s="136">
        <v>16.12</v>
      </c>
      <c r="K123" s="147">
        <v>32.24</v>
      </c>
    </row>
    <row r="124" spans="2:11" ht="30" customHeight="1">
      <c r="B124" s="146" t="s">
        <v>385</v>
      </c>
      <c r="C124" s="133" t="s">
        <v>446</v>
      </c>
      <c r="D124" s="132" t="s">
        <v>124</v>
      </c>
      <c r="E124" s="132" t="s">
        <v>447</v>
      </c>
      <c r="F124" s="293" t="s">
        <v>441</v>
      </c>
      <c r="G124" s="293"/>
      <c r="H124" s="134" t="s">
        <v>390</v>
      </c>
      <c r="I124" s="135">
        <v>0.5</v>
      </c>
      <c r="J124" s="136">
        <v>31.11</v>
      </c>
      <c r="K124" s="147">
        <v>15.55</v>
      </c>
    </row>
    <row r="125" spans="2:11" ht="30" customHeight="1">
      <c r="B125" s="146" t="s">
        <v>385</v>
      </c>
      <c r="C125" s="133" t="s">
        <v>448</v>
      </c>
      <c r="D125" s="132" t="s">
        <v>124</v>
      </c>
      <c r="E125" s="132" t="s">
        <v>449</v>
      </c>
      <c r="F125" s="293" t="s">
        <v>450</v>
      </c>
      <c r="G125" s="293"/>
      <c r="H125" s="134" t="s">
        <v>387</v>
      </c>
      <c r="I125" s="135">
        <v>8</v>
      </c>
      <c r="J125" s="136">
        <v>7.12</v>
      </c>
      <c r="K125" s="147">
        <v>56.96</v>
      </c>
    </row>
    <row r="126" spans="2:11" ht="30" customHeight="1">
      <c r="B126" s="148"/>
      <c r="C126" s="149"/>
      <c r="D126" s="149"/>
      <c r="E126" s="149"/>
      <c r="F126" s="149" t="s">
        <v>391</v>
      </c>
      <c r="G126" s="150">
        <v>231.86</v>
      </c>
      <c r="H126" s="149" t="s">
        <v>392</v>
      </c>
      <c r="I126" s="150">
        <v>0</v>
      </c>
      <c r="J126" s="149" t="s">
        <v>393</v>
      </c>
      <c r="K126" s="151">
        <v>231.86</v>
      </c>
    </row>
    <row r="127" spans="2:11" ht="30" customHeight="1">
      <c r="B127" s="148"/>
      <c r="C127" s="149"/>
      <c r="D127" s="149"/>
      <c r="E127" s="149"/>
      <c r="F127" s="149" t="s">
        <v>394</v>
      </c>
      <c r="G127" s="150">
        <v>264.73</v>
      </c>
      <c r="H127" s="149"/>
      <c r="I127" s="294" t="s">
        <v>395</v>
      </c>
      <c r="J127" s="294"/>
      <c r="K127" s="151">
        <v>1421.81</v>
      </c>
    </row>
    <row r="128" spans="2:11" ht="30" customHeight="1" thickBot="1">
      <c r="B128" s="152"/>
      <c r="C128" s="153"/>
      <c r="D128" s="153"/>
      <c r="E128" s="153"/>
      <c r="F128" s="153"/>
      <c r="G128" s="153"/>
      <c r="H128" s="153" t="s">
        <v>396</v>
      </c>
      <c r="I128" s="154">
        <v>4.5999999999999996</v>
      </c>
      <c r="J128" s="153" t="s">
        <v>397</v>
      </c>
      <c r="K128" s="155">
        <v>6540.32</v>
      </c>
    </row>
    <row r="129" spans="2:11" ht="24" customHeight="1">
      <c r="B129" s="66" t="s">
        <v>223</v>
      </c>
      <c r="C129" s="35"/>
      <c r="D129" s="35"/>
      <c r="E129" s="34" t="s">
        <v>28</v>
      </c>
      <c r="F129" s="35"/>
      <c r="G129" s="292"/>
      <c r="H129" s="292"/>
      <c r="I129" s="36"/>
      <c r="J129" s="44"/>
      <c r="K129" s="67">
        <v>19663.95</v>
      </c>
    </row>
    <row r="130" spans="2:11" ht="18" customHeight="1">
      <c r="B130" s="50" t="s">
        <v>224</v>
      </c>
      <c r="C130" s="26" t="s">
        <v>377</v>
      </c>
      <c r="D130" s="26" t="s">
        <v>378</v>
      </c>
      <c r="E130" s="25" t="s">
        <v>362</v>
      </c>
      <c r="F130" s="286" t="s">
        <v>379</v>
      </c>
      <c r="G130" s="286"/>
      <c r="H130" s="26" t="s">
        <v>380</v>
      </c>
      <c r="I130" s="27" t="s">
        <v>381</v>
      </c>
      <c r="J130" s="41" t="s">
        <v>382</v>
      </c>
      <c r="K130" s="51" t="s">
        <v>383</v>
      </c>
    </row>
    <row r="131" spans="2:11" ht="26.1" customHeight="1">
      <c r="B131" s="52" t="s">
        <v>384</v>
      </c>
      <c r="C131" s="29" t="s">
        <v>37</v>
      </c>
      <c r="D131" s="29" t="s">
        <v>2</v>
      </c>
      <c r="E131" s="28" t="s">
        <v>38</v>
      </c>
      <c r="F131" s="287" t="s">
        <v>420</v>
      </c>
      <c r="G131" s="287"/>
      <c r="H131" s="29" t="s">
        <v>1</v>
      </c>
      <c r="I131" s="30">
        <v>1</v>
      </c>
      <c r="J131" s="42">
        <v>70.58</v>
      </c>
      <c r="K131" s="53">
        <v>70.58</v>
      </c>
    </row>
    <row r="132" spans="2:11" ht="24" customHeight="1">
      <c r="B132" s="54" t="s">
        <v>385</v>
      </c>
      <c r="C132" s="32" t="s">
        <v>421</v>
      </c>
      <c r="D132" s="32" t="s">
        <v>41</v>
      </c>
      <c r="E132" s="31" t="s">
        <v>407</v>
      </c>
      <c r="F132" s="284" t="s">
        <v>415</v>
      </c>
      <c r="G132" s="284"/>
      <c r="H132" s="32" t="s">
        <v>387</v>
      </c>
      <c r="I132" s="33">
        <v>0.42699999999999999</v>
      </c>
      <c r="J132" s="43">
        <v>25.42</v>
      </c>
      <c r="K132" s="55">
        <v>10.85</v>
      </c>
    </row>
    <row r="133" spans="2:11" ht="24" customHeight="1">
      <c r="B133" s="54" t="s">
        <v>385</v>
      </c>
      <c r="C133" s="32" t="s">
        <v>418</v>
      </c>
      <c r="D133" s="32" t="s">
        <v>41</v>
      </c>
      <c r="E133" s="31" t="s">
        <v>386</v>
      </c>
      <c r="F133" s="284" t="s">
        <v>415</v>
      </c>
      <c r="G133" s="284"/>
      <c r="H133" s="32" t="s">
        <v>387</v>
      </c>
      <c r="I133" s="33">
        <v>0.63729999999999998</v>
      </c>
      <c r="J133" s="43">
        <v>20.04</v>
      </c>
      <c r="K133" s="55">
        <v>12.77</v>
      </c>
    </row>
    <row r="134" spans="2:11" ht="39" customHeight="1">
      <c r="B134" s="54" t="s">
        <v>385</v>
      </c>
      <c r="C134" s="32" t="s">
        <v>422</v>
      </c>
      <c r="D134" s="32" t="s">
        <v>41</v>
      </c>
      <c r="E134" s="31" t="s">
        <v>423</v>
      </c>
      <c r="F134" s="284" t="s">
        <v>424</v>
      </c>
      <c r="G134" s="284"/>
      <c r="H134" s="32" t="s">
        <v>12</v>
      </c>
      <c r="I134" s="33">
        <v>7.1400000000000005E-2</v>
      </c>
      <c r="J134" s="43">
        <v>597.51</v>
      </c>
      <c r="K134" s="55">
        <v>42.66</v>
      </c>
    </row>
    <row r="135" spans="2:11" ht="26.1" customHeight="1">
      <c r="B135" s="68" t="s">
        <v>388</v>
      </c>
      <c r="C135" s="38" t="s">
        <v>425</v>
      </c>
      <c r="D135" s="38" t="s">
        <v>41</v>
      </c>
      <c r="E135" s="37" t="s">
        <v>426</v>
      </c>
      <c r="F135" s="291" t="s">
        <v>389</v>
      </c>
      <c r="G135" s="291"/>
      <c r="H135" s="38" t="s">
        <v>427</v>
      </c>
      <c r="I135" s="39">
        <v>0.10834770000000001</v>
      </c>
      <c r="J135" s="45">
        <v>39.76</v>
      </c>
      <c r="K135" s="69">
        <v>4.3</v>
      </c>
    </row>
    <row r="136" spans="2:11">
      <c r="B136" s="56"/>
      <c r="C136" s="11"/>
      <c r="D136" s="11"/>
      <c r="E136" s="57"/>
      <c r="F136" s="11" t="s">
        <v>391</v>
      </c>
      <c r="G136" s="58">
        <v>21.02</v>
      </c>
      <c r="H136" s="57" t="s">
        <v>392</v>
      </c>
      <c r="I136" s="58">
        <v>0</v>
      </c>
      <c r="J136" s="59" t="s">
        <v>393</v>
      </c>
      <c r="K136" s="60">
        <v>21.02</v>
      </c>
    </row>
    <row r="137" spans="2:11">
      <c r="B137" s="56"/>
      <c r="C137" s="11"/>
      <c r="D137" s="11"/>
      <c r="E137" s="57"/>
      <c r="F137" s="11" t="s">
        <v>394</v>
      </c>
      <c r="G137" s="58">
        <v>13.55</v>
      </c>
      <c r="H137" s="57"/>
      <c r="I137" s="285" t="s">
        <v>395</v>
      </c>
      <c r="J137" s="285"/>
      <c r="K137" s="60">
        <v>84.13</v>
      </c>
    </row>
    <row r="138" spans="2:11" ht="30" customHeight="1" thickBot="1">
      <c r="B138" s="10"/>
      <c r="C138" s="61"/>
      <c r="D138" s="61"/>
      <c r="E138" s="62"/>
      <c r="F138" s="61"/>
      <c r="G138" s="62"/>
      <c r="H138" s="62" t="s">
        <v>396</v>
      </c>
      <c r="I138" s="63">
        <v>40.770000000000003</v>
      </c>
      <c r="J138" s="64" t="s">
        <v>397</v>
      </c>
      <c r="K138" s="65">
        <v>3429.98</v>
      </c>
    </row>
    <row r="139" spans="2:11" ht="0.95" customHeight="1" thickTop="1" thickBot="1">
      <c r="B139" s="48"/>
      <c r="C139" s="24"/>
      <c r="D139" s="24"/>
      <c r="E139" s="23"/>
      <c r="F139" s="24"/>
      <c r="G139" s="23"/>
      <c r="H139" s="23"/>
      <c r="I139" s="23"/>
      <c r="J139" s="40"/>
      <c r="K139" s="49"/>
    </row>
    <row r="140" spans="2:11" ht="0.95" customHeight="1" thickTop="1">
      <c r="B140" s="48"/>
      <c r="C140" s="24"/>
      <c r="D140" s="24"/>
      <c r="E140" s="23"/>
      <c r="F140" s="24"/>
      <c r="G140" s="23"/>
      <c r="H140" s="23"/>
      <c r="I140" s="23"/>
      <c r="J140" s="40"/>
      <c r="K140" s="49"/>
    </row>
    <row r="141" spans="2:11" ht="24" customHeight="1">
      <c r="B141" s="66" t="s">
        <v>236</v>
      </c>
      <c r="C141" s="35"/>
      <c r="D141" s="35"/>
      <c r="E141" s="34" t="s">
        <v>237</v>
      </c>
      <c r="F141" s="35"/>
      <c r="G141" s="292"/>
      <c r="H141" s="292"/>
      <c r="I141" s="36"/>
      <c r="J141" s="44"/>
      <c r="K141" s="67">
        <v>17222.240000000002</v>
      </c>
    </row>
    <row r="142" spans="2:11" ht="18" customHeight="1">
      <c r="B142" s="50" t="s">
        <v>238</v>
      </c>
      <c r="C142" s="26" t="s">
        <v>377</v>
      </c>
      <c r="D142" s="26" t="s">
        <v>378</v>
      </c>
      <c r="E142" s="25" t="s">
        <v>362</v>
      </c>
      <c r="F142" s="286" t="s">
        <v>379</v>
      </c>
      <c r="G142" s="286"/>
      <c r="H142" s="26" t="s">
        <v>380</v>
      </c>
      <c r="I142" s="27" t="s">
        <v>381</v>
      </c>
      <c r="J142" s="41" t="s">
        <v>382</v>
      </c>
      <c r="K142" s="51" t="s">
        <v>383</v>
      </c>
    </row>
    <row r="143" spans="2:11" ht="51.95" customHeight="1">
      <c r="B143" s="52" t="s">
        <v>384</v>
      </c>
      <c r="C143" s="29" t="s">
        <v>239</v>
      </c>
      <c r="D143" s="29" t="s">
        <v>2</v>
      </c>
      <c r="E143" s="28" t="s">
        <v>240</v>
      </c>
      <c r="F143" s="287">
        <v>96</v>
      </c>
      <c r="G143" s="287"/>
      <c r="H143" s="29" t="s">
        <v>60</v>
      </c>
      <c r="I143" s="30">
        <v>1</v>
      </c>
      <c r="J143" s="42">
        <v>2714.69</v>
      </c>
      <c r="K143" s="53">
        <v>2714.69</v>
      </c>
    </row>
    <row r="144" spans="2:11" ht="26.1" customHeight="1">
      <c r="B144" s="54" t="s">
        <v>385</v>
      </c>
      <c r="C144" s="32" t="s">
        <v>461</v>
      </c>
      <c r="D144" s="32" t="s">
        <v>18</v>
      </c>
      <c r="E144" s="31" t="s">
        <v>462</v>
      </c>
      <c r="F144" s="284" t="s">
        <v>433</v>
      </c>
      <c r="G144" s="284"/>
      <c r="H144" s="32" t="s">
        <v>12</v>
      </c>
      <c r="I144" s="33">
        <v>2.7E-2</v>
      </c>
      <c r="J144" s="43">
        <v>685.5</v>
      </c>
      <c r="K144" s="55">
        <v>18.5</v>
      </c>
    </row>
    <row r="145" spans="2:11" ht="24" customHeight="1">
      <c r="B145" s="54" t="s">
        <v>385</v>
      </c>
      <c r="C145" s="32" t="s">
        <v>408</v>
      </c>
      <c r="D145" s="32" t="s">
        <v>18</v>
      </c>
      <c r="E145" s="31" t="s">
        <v>409</v>
      </c>
      <c r="F145" s="284" t="s">
        <v>410</v>
      </c>
      <c r="G145" s="284"/>
      <c r="H145" s="32" t="s">
        <v>411</v>
      </c>
      <c r="I145" s="33">
        <v>2.5</v>
      </c>
      <c r="J145" s="43">
        <v>3.75</v>
      </c>
      <c r="K145" s="55">
        <v>9.3699999999999992</v>
      </c>
    </row>
    <row r="146" spans="2:11" ht="24" customHeight="1">
      <c r="B146" s="54" t="s">
        <v>385</v>
      </c>
      <c r="C146" s="32" t="s">
        <v>451</v>
      </c>
      <c r="D146" s="32" t="s">
        <v>18</v>
      </c>
      <c r="E146" s="31" t="s">
        <v>452</v>
      </c>
      <c r="F146" s="284" t="s">
        <v>410</v>
      </c>
      <c r="G146" s="284"/>
      <c r="H146" s="32" t="s">
        <v>411</v>
      </c>
      <c r="I146" s="33">
        <v>2.5</v>
      </c>
      <c r="J146" s="43">
        <v>3.58</v>
      </c>
      <c r="K146" s="55">
        <v>8.9499999999999993</v>
      </c>
    </row>
    <row r="147" spans="2:11" ht="51.95" customHeight="1">
      <c r="B147" s="54" t="s">
        <v>385</v>
      </c>
      <c r="C147" s="32" t="s">
        <v>463</v>
      </c>
      <c r="D147" s="32" t="s">
        <v>18</v>
      </c>
      <c r="E147" s="31" t="s">
        <v>464</v>
      </c>
      <c r="F147" s="284" t="s">
        <v>456</v>
      </c>
      <c r="G147" s="284"/>
      <c r="H147" s="32" t="s">
        <v>60</v>
      </c>
      <c r="I147" s="33">
        <v>1</v>
      </c>
      <c r="J147" s="43">
        <v>0</v>
      </c>
      <c r="K147" s="55">
        <v>0</v>
      </c>
    </row>
    <row r="148" spans="2:11" ht="24" customHeight="1">
      <c r="B148" s="68" t="s">
        <v>388</v>
      </c>
      <c r="C148" s="38" t="s">
        <v>453</v>
      </c>
      <c r="D148" s="38" t="s">
        <v>41</v>
      </c>
      <c r="E148" s="37" t="s">
        <v>454</v>
      </c>
      <c r="F148" s="291" t="s">
        <v>414</v>
      </c>
      <c r="G148" s="291"/>
      <c r="H148" s="38" t="s">
        <v>387</v>
      </c>
      <c r="I148" s="39">
        <v>2.5</v>
      </c>
      <c r="J148" s="45">
        <v>18.66</v>
      </c>
      <c r="K148" s="69">
        <v>46.65</v>
      </c>
    </row>
    <row r="149" spans="2:11" ht="24" customHeight="1">
      <c r="B149" s="68" t="s">
        <v>388</v>
      </c>
      <c r="C149" s="38" t="s">
        <v>412</v>
      </c>
      <c r="D149" s="38" t="s">
        <v>41</v>
      </c>
      <c r="E149" s="37" t="s">
        <v>413</v>
      </c>
      <c r="F149" s="291" t="s">
        <v>414</v>
      </c>
      <c r="G149" s="291"/>
      <c r="H149" s="38" t="s">
        <v>387</v>
      </c>
      <c r="I149" s="39">
        <v>2.5</v>
      </c>
      <c r="J149" s="45">
        <v>13.49</v>
      </c>
      <c r="K149" s="69">
        <v>33.72</v>
      </c>
    </row>
    <row r="150" spans="2:11" ht="39" customHeight="1">
      <c r="B150" s="68" t="s">
        <v>388</v>
      </c>
      <c r="C150" s="38" t="s">
        <v>465</v>
      </c>
      <c r="D150" s="38" t="s">
        <v>18</v>
      </c>
      <c r="E150" s="37" t="s">
        <v>466</v>
      </c>
      <c r="F150" s="291">
        <v>0</v>
      </c>
      <c r="G150" s="291"/>
      <c r="H150" s="38" t="s">
        <v>60</v>
      </c>
      <c r="I150" s="39">
        <v>4</v>
      </c>
      <c r="J150" s="45">
        <v>275</v>
      </c>
      <c r="K150" s="69">
        <v>1100</v>
      </c>
    </row>
    <row r="151" spans="2:11" ht="39" customHeight="1">
      <c r="B151" s="68" t="s">
        <v>388</v>
      </c>
      <c r="C151" s="38" t="s">
        <v>467</v>
      </c>
      <c r="D151" s="38" t="s">
        <v>41</v>
      </c>
      <c r="E151" s="37" t="s">
        <v>468</v>
      </c>
      <c r="F151" s="291" t="s">
        <v>389</v>
      </c>
      <c r="G151" s="291"/>
      <c r="H151" s="38" t="s">
        <v>94</v>
      </c>
      <c r="I151" s="39">
        <v>1</v>
      </c>
      <c r="J151" s="45">
        <v>1497.5</v>
      </c>
      <c r="K151" s="69">
        <v>1497.5</v>
      </c>
    </row>
    <row r="152" spans="2:11">
      <c r="B152" s="56"/>
      <c r="C152" s="11"/>
      <c r="D152" s="11"/>
      <c r="E152" s="57"/>
      <c r="F152" s="11" t="s">
        <v>391</v>
      </c>
      <c r="G152" s="58">
        <v>83.59</v>
      </c>
      <c r="H152" s="57" t="s">
        <v>392</v>
      </c>
      <c r="I152" s="58">
        <v>0</v>
      </c>
      <c r="J152" s="59" t="s">
        <v>393</v>
      </c>
      <c r="K152" s="60">
        <v>83.59</v>
      </c>
    </row>
    <row r="153" spans="2:11">
      <c r="B153" s="56"/>
      <c r="C153" s="11"/>
      <c r="D153" s="11"/>
      <c r="E153" s="57"/>
      <c r="F153" s="11" t="s">
        <v>394</v>
      </c>
      <c r="G153" s="58">
        <v>521.49</v>
      </c>
      <c r="H153" s="57"/>
      <c r="I153" s="285" t="s">
        <v>395</v>
      </c>
      <c r="J153" s="285"/>
      <c r="K153" s="60">
        <v>3236.18</v>
      </c>
    </row>
    <row r="154" spans="2:11" ht="30" customHeight="1" thickBot="1">
      <c r="B154" s="10"/>
      <c r="C154" s="61"/>
      <c r="D154" s="61"/>
      <c r="E154" s="62"/>
      <c r="F154" s="61"/>
      <c r="G154" s="62"/>
      <c r="H154" s="62" t="s">
        <v>396</v>
      </c>
      <c r="I154" s="63">
        <v>2</v>
      </c>
      <c r="J154" s="64" t="s">
        <v>397</v>
      </c>
      <c r="K154" s="65">
        <v>6472.36</v>
      </c>
    </row>
    <row r="155" spans="2:11" ht="0.95" customHeight="1" thickTop="1">
      <c r="B155" s="48"/>
      <c r="C155" s="24"/>
      <c r="D155" s="24"/>
      <c r="E155" s="23"/>
      <c r="F155" s="24"/>
      <c r="G155" s="23"/>
      <c r="H155" s="23"/>
      <c r="I155" s="23"/>
      <c r="J155" s="40"/>
      <c r="K155" s="49"/>
    </row>
    <row r="156" spans="2:11" ht="18" customHeight="1">
      <c r="B156" s="50" t="s">
        <v>241</v>
      </c>
      <c r="C156" s="26" t="s">
        <v>377</v>
      </c>
      <c r="D156" s="26" t="s">
        <v>378</v>
      </c>
      <c r="E156" s="25" t="s">
        <v>362</v>
      </c>
      <c r="F156" s="286" t="s">
        <v>379</v>
      </c>
      <c r="G156" s="286"/>
      <c r="H156" s="26" t="s">
        <v>380</v>
      </c>
      <c r="I156" s="27" t="s">
        <v>381</v>
      </c>
      <c r="J156" s="41" t="s">
        <v>382</v>
      </c>
      <c r="K156" s="51" t="s">
        <v>383</v>
      </c>
    </row>
    <row r="157" spans="2:11" ht="51.95" customHeight="1">
      <c r="B157" s="52" t="s">
        <v>384</v>
      </c>
      <c r="C157" s="29" t="s">
        <v>242</v>
      </c>
      <c r="D157" s="29" t="s">
        <v>2</v>
      </c>
      <c r="E157" s="28" t="s">
        <v>243</v>
      </c>
      <c r="F157" s="287">
        <v>96</v>
      </c>
      <c r="G157" s="287"/>
      <c r="H157" s="29" t="s">
        <v>60</v>
      </c>
      <c r="I157" s="30">
        <v>1</v>
      </c>
      <c r="J157" s="42">
        <v>4508.8</v>
      </c>
      <c r="K157" s="53">
        <v>4508.8</v>
      </c>
    </row>
    <row r="158" spans="2:11" ht="26.1" customHeight="1">
      <c r="B158" s="54" t="s">
        <v>385</v>
      </c>
      <c r="C158" s="32" t="s">
        <v>461</v>
      </c>
      <c r="D158" s="32" t="s">
        <v>18</v>
      </c>
      <c r="E158" s="31" t="s">
        <v>462</v>
      </c>
      <c r="F158" s="284" t="s">
        <v>433</v>
      </c>
      <c r="G158" s="284"/>
      <c r="H158" s="32" t="s">
        <v>12</v>
      </c>
      <c r="I158" s="33">
        <v>2.7E-2</v>
      </c>
      <c r="J158" s="43">
        <v>685.5</v>
      </c>
      <c r="K158" s="55">
        <v>18.5</v>
      </c>
    </row>
    <row r="159" spans="2:11" ht="24" customHeight="1">
      <c r="B159" s="54" t="s">
        <v>385</v>
      </c>
      <c r="C159" s="32" t="s">
        <v>408</v>
      </c>
      <c r="D159" s="32" t="s">
        <v>18</v>
      </c>
      <c r="E159" s="31" t="s">
        <v>409</v>
      </c>
      <c r="F159" s="284" t="s">
        <v>410</v>
      </c>
      <c r="G159" s="284"/>
      <c r="H159" s="32" t="s">
        <v>411</v>
      </c>
      <c r="I159" s="33">
        <v>2.5</v>
      </c>
      <c r="J159" s="43">
        <v>3.75</v>
      </c>
      <c r="K159" s="55">
        <v>9.3699999999999992</v>
      </c>
    </row>
    <row r="160" spans="2:11" ht="24" customHeight="1">
      <c r="B160" s="54" t="s">
        <v>385</v>
      </c>
      <c r="C160" s="32" t="s">
        <v>451</v>
      </c>
      <c r="D160" s="32" t="s">
        <v>18</v>
      </c>
      <c r="E160" s="31" t="s">
        <v>452</v>
      </c>
      <c r="F160" s="284" t="s">
        <v>410</v>
      </c>
      <c r="G160" s="284"/>
      <c r="H160" s="32" t="s">
        <v>411</v>
      </c>
      <c r="I160" s="33">
        <v>2.5</v>
      </c>
      <c r="J160" s="43">
        <v>3.58</v>
      </c>
      <c r="K160" s="55">
        <v>8.9499999999999993</v>
      </c>
    </row>
    <row r="161" spans="2:11" ht="24" customHeight="1">
      <c r="B161" s="68" t="s">
        <v>388</v>
      </c>
      <c r="C161" s="38" t="s">
        <v>453</v>
      </c>
      <c r="D161" s="38" t="s">
        <v>41</v>
      </c>
      <c r="E161" s="37" t="s">
        <v>454</v>
      </c>
      <c r="F161" s="291" t="s">
        <v>414</v>
      </c>
      <c r="G161" s="291"/>
      <c r="H161" s="38" t="s">
        <v>387</v>
      </c>
      <c r="I161" s="39">
        <v>2.5</v>
      </c>
      <c r="J161" s="45">
        <v>18.66</v>
      </c>
      <c r="K161" s="69">
        <v>46.65</v>
      </c>
    </row>
    <row r="162" spans="2:11" ht="24" customHeight="1">
      <c r="B162" s="68" t="s">
        <v>388</v>
      </c>
      <c r="C162" s="38" t="s">
        <v>412</v>
      </c>
      <c r="D162" s="38" t="s">
        <v>41</v>
      </c>
      <c r="E162" s="37" t="s">
        <v>413</v>
      </c>
      <c r="F162" s="291" t="s">
        <v>414</v>
      </c>
      <c r="G162" s="291"/>
      <c r="H162" s="38" t="s">
        <v>387</v>
      </c>
      <c r="I162" s="39">
        <v>2.5</v>
      </c>
      <c r="J162" s="45">
        <v>13.49</v>
      </c>
      <c r="K162" s="69">
        <v>33.72</v>
      </c>
    </row>
    <row r="163" spans="2:11" ht="39" customHeight="1">
      <c r="B163" s="68" t="s">
        <v>388</v>
      </c>
      <c r="C163" s="38" t="s">
        <v>469</v>
      </c>
      <c r="D163" s="38" t="s">
        <v>18</v>
      </c>
      <c r="E163" s="37" t="s">
        <v>470</v>
      </c>
      <c r="F163" s="291">
        <v>0</v>
      </c>
      <c r="G163" s="291"/>
      <c r="H163" s="38" t="s">
        <v>60</v>
      </c>
      <c r="I163" s="39">
        <v>1</v>
      </c>
      <c r="J163" s="45">
        <v>2920.71</v>
      </c>
      <c r="K163" s="69">
        <v>2920.71</v>
      </c>
    </row>
    <row r="164" spans="2:11" ht="39" customHeight="1">
      <c r="B164" s="68" t="s">
        <v>388</v>
      </c>
      <c r="C164" s="38" t="s">
        <v>465</v>
      </c>
      <c r="D164" s="38" t="s">
        <v>18</v>
      </c>
      <c r="E164" s="37" t="s">
        <v>466</v>
      </c>
      <c r="F164" s="291">
        <v>0</v>
      </c>
      <c r="G164" s="291"/>
      <c r="H164" s="38" t="s">
        <v>60</v>
      </c>
      <c r="I164" s="39">
        <v>2</v>
      </c>
      <c r="J164" s="45">
        <v>275</v>
      </c>
      <c r="K164" s="69">
        <v>550</v>
      </c>
    </row>
    <row r="165" spans="2:11" ht="39" customHeight="1">
      <c r="B165" s="68" t="s">
        <v>388</v>
      </c>
      <c r="C165" s="38" t="s">
        <v>471</v>
      </c>
      <c r="D165" s="38" t="s">
        <v>18</v>
      </c>
      <c r="E165" s="37" t="s">
        <v>472</v>
      </c>
      <c r="F165" s="291">
        <v>0</v>
      </c>
      <c r="G165" s="291"/>
      <c r="H165" s="38" t="s">
        <v>60</v>
      </c>
      <c r="I165" s="39">
        <v>1</v>
      </c>
      <c r="J165" s="45">
        <v>920.9</v>
      </c>
      <c r="K165" s="69">
        <v>920.9</v>
      </c>
    </row>
    <row r="166" spans="2:11">
      <c r="B166" s="56"/>
      <c r="C166" s="11"/>
      <c r="D166" s="11"/>
      <c r="E166" s="57"/>
      <c r="F166" s="11" t="s">
        <v>391</v>
      </c>
      <c r="G166" s="58">
        <v>83.59</v>
      </c>
      <c r="H166" s="57" t="s">
        <v>392</v>
      </c>
      <c r="I166" s="58">
        <v>0</v>
      </c>
      <c r="J166" s="59" t="s">
        <v>393</v>
      </c>
      <c r="K166" s="60">
        <v>83.59</v>
      </c>
    </row>
    <row r="167" spans="2:11">
      <c r="B167" s="56"/>
      <c r="C167" s="11"/>
      <c r="D167" s="11"/>
      <c r="E167" s="57"/>
      <c r="F167" s="11" t="s">
        <v>394</v>
      </c>
      <c r="G167" s="58">
        <v>866.14</v>
      </c>
      <c r="H167" s="57"/>
      <c r="I167" s="285" t="s">
        <v>395</v>
      </c>
      <c r="J167" s="285"/>
      <c r="K167" s="60">
        <v>5374.94</v>
      </c>
    </row>
    <row r="168" spans="2:11" ht="30" customHeight="1" thickBot="1">
      <c r="B168" s="10"/>
      <c r="C168" s="61"/>
      <c r="D168" s="61"/>
      <c r="E168" s="62"/>
      <c r="F168" s="61"/>
      <c r="G168" s="62"/>
      <c r="H168" s="62" t="s">
        <v>396</v>
      </c>
      <c r="I168" s="63">
        <v>2</v>
      </c>
      <c r="J168" s="64" t="s">
        <v>397</v>
      </c>
      <c r="K168" s="65">
        <v>10749.88</v>
      </c>
    </row>
    <row r="169" spans="2:11" ht="0.95" customHeight="1" thickTop="1" thickBot="1">
      <c r="B169" s="48"/>
      <c r="C169" s="24"/>
      <c r="D169" s="24"/>
      <c r="E169" s="23"/>
      <c r="F169" s="24"/>
      <c r="G169" s="23"/>
      <c r="H169" s="23"/>
      <c r="I169" s="23"/>
      <c r="J169" s="40"/>
      <c r="K169" s="49"/>
    </row>
    <row r="170" spans="2:11" ht="0.95" customHeight="1" thickTop="1">
      <c r="B170" s="48"/>
      <c r="C170" s="24"/>
      <c r="D170" s="24"/>
      <c r="E170" s="23"/>
      <c r="F170" s="24"/>
      <c r="G170" s="23"/>
      <c r="H170" s="23"/>
      <c r="I170" s="23"/>
      <c r="J170" s="40"/>
      <c r="K170" s="49"/>
    </row>
    <row r="171" spans="2:11" ht="18" customHeight="1">
      <c r="B171" s="50" t="s">
        <v>252</v>
      </c>
      <c r="C171" s="26" t="s">
        <v>377</v>
      </c>
      <c r="D171" s="26" t="s">
        <v>378</v>
      </c>
      <c r="E171" s="25" t="s">
        <v>362</v>
      </c>
      <c r="F171" s="286" t="s">
        <v>379</v>
      </c>
      <c r="G171" s="286"/>
      <c r="H171" s="26" t="s">
        <v>380</v>
      </c>
      <c r="I171" s="27" t="s">
        <v>381</v>
      </c>
      <c r="J171" s="41" t="s">
        <v>382</v>
      </c>
      <c r="K171" s="51" t="s">
        <v>383</v>
      </c>
    </row>
    <row r="172" spans="2:11" ht="26.1" customHeight="1">
      <c r="B172" s="52" t="s">
        <v>384</v>
      </c>
      <c r="C172" s="29" t="s">
        <v>142</v>
      </c>
      <c r="D172" s="29" t="s">
        <v>2</v>
      </c>
      <c r="E172" s="28" t="s">
        <v>253</v>
      </c>
      <c r="F172" s="287" t="s">
        <v>424</v>
      </c>
      <c r="G172" s="287"/>
      <c r="H172" s="29" t="s">
        <v>12</v>
      </c>
      <c r="I172" s="30">
        <v>1</v>
      </c>
      <c r="J172" s="42">
        <v>1157.08</v>
      </c>
      <c r="K172" s="53">
        <v>1157.08</v>
      </c>
    </row>
    <row r="173" spans="2:11" ht="26.1" customHeight="1">
      <c r="B173" s="54" t="s">
        <v>385</v>
      </c>
      <c r="C173" s="32" t="s">
        <v>437</v>
      </c>
      <c r="D173" s="32" t="s">
        <v>0</v>
      </c>
      <c r="E173" s="31" t="s">
        <v>438</v>
      </c>
      <c r="F173" s="284" t="s">
        <v>368</v>
      </c>
      <c r="G173" s="284"/>
      <c r="H173" s="32" t="s">
        <v>12</v>
      </c>
      <c r="I173" s="33">
        <v>1</v>
      </c>
      <c r="J173" s="43">
        <v>883.12</v>
      </c>
      <c r="K173" s="55">
        <v>883.12</v>
      </c>
    </row>
    <row r="174" spans="2:11" ht="26.1" customHeight="1">
      <c r="B174" s="54" t="s">
        <v>385</v>
      </c>
      <c r="C174" s="32" t="s">
        <v>439</v>
      </c>
      <c r="D174" s="32" t="s">
        <v>124</v>
      </c>
      <c r="E174" s="31" t="s">
        <v>440</v>
      </c>
      <c r="F174" s="284" t="s">
        <v>441</v>
      </c>
      <c r="G174" s="284"/>
      <c r="H174" s="32" t="s">
        <v>1</v>
      </c>
      <c r="I174" s="33">
        <v>1</v>
      </c>
      <c r="J174" s="43">
        <v>28.51</v>
      </c>
      <c r="K174" s="55">
        <v>28.51</v>
      </c>
    </row>
    <row r="175" spans="2:11" ht="26.1" customHeight="1">
      <c r="B175" s="54" t="s">
        <v>385</v>
      </c>
      <c r="C175" s="32" t="s">
        <v>442</v>
      </c>
      <c r="D175" s="32" t="s">
        <v>124</v>
      </c>
      <c r="E175" s="31" t="s">
        <v>443</v>
      </c>
      <c r="F175" s="284" t="s">
        <v>441</v>
      </c>
      <c r="G175" s="284"/>
      <c r="H175" s="32" t="s">
        <v>1</v>
      </c>
      <c r="I175" s="33">
        <v>1</v>
      </c>
      <c r="J175" s="43">
        <v>140.69999999999999</v>
      </c>
      <c r="K175" s="55">
        <v>140.69999999999999</v>
      </c>
    </row>
    <row r="176" spans="2:11" ht="24" customHeight="1">
      <c r="B176" s="54" t="s">
        <v>385</v>
      </c>
      <c r="C176" s="32" t="s">
        <v>444</v>
      </c>
      <c r="D176" s="32" t="s">
        <v>124</v>
      </c>
      <c r="E176" s="31" t="s">
        <v>445</v>
      </c>
      <c r="F176" s="284" t="s">
        <v>441</v>
      </c>
      <c r="G176" s="284"/>
      <c r="H176" s="32" t="s">
        <v>390</v>
      </c>
      <c r="I176" s="33">
        <v>2</v>
      </c>
      <c r="J176" s="43">
        <v>16.12</v>
      </c>
      <c r="K176" s="55">
        <v>32.24</v>
      </c>
    </row>
    <row r="177" spans="2:11" ht="24" customHeight="1">
      <c r="B177" s="54" t="s">
        <v>385</v>
      </c>
      <c r="C177" s="32" t="s">
        <v>446</v>
      </c>
      <c r="D177" s="32" t="s">
        <v>124</v>
      </c>
      <c r="E177" s="31" t="s">
        <v>447</v>
      </c>
      <c r="F177" s="284" t="s">
        <v>441</v>
      </c>
      <c r="G177" s="284"/>
      <c r="H177" s="32" t="s">
        <v>390</v>
      </c>
      <c r="I177" s="33">
        <v>0.5</v>
      </c>
      <c r="J177" s="43">
        <v>31.11</v>
      </c>
      <c r="K177" s="55">
        <v>15.55</v>
      </c>
    </row>
    <row r="178" spans="2:11" ht="24" customHeight="1">
      <c r="B178" s="54" t="s">
        <v>385</v>
      </c>
      <c r="C178" s="32" t="s">
        <v>448</v>
      </c>
      <c r="D178" s="32" t="s">
        <v>124</v>
      </c>
      <c r="E178" s="31" t="s">
        <v>449</v>
      </c>
      <c r="F178" s="284" t="s">
        <v>450</v>
      </c>
      <c r="G178" s="284"/>
      <c r="H178" s="32" t="s">
        <v>387</v>
      </c>
      <c r="I178" s="33">
        <v>8</v>
      </c>
      <c r="J178" s="43">
        <v>7.12</v>
      </c>
      <c r="K178" s="55">
        <v>56.96</v>
      </c>
    </row>
    <row r="179" spans="2:11">
      <c r="B179" s="56"/>
      <c r="C179" s="11"/>
      <c r="D179" s="11"/>
      <c r="E179" s="57"/>
      <c r="F179" s="11" t="s">
        <v>391</v>
      </c>
      <c r="G179" s="58">
        <v>231.86</v>
      </c>
      <c r="H179" s="57" t="s">
        <v>392</v>
      </c>
      <c r="I179" s="58">
        <v>0</v>
      </c>
      <c r="J179" s="59" t="s">
        <v>393</v>
      </c>
      <c r="K179" s="60">
        <v>231.86</v>
      </c>
    </row>
    <row r="180" spans="2:11">
      <c r="B180" s="56"/>
      <c r="C180" s="11"/>
      <c r="D180" s="11"/>
      <c r="E180" s="57"/>
      <c r="F180" s="11" t="s">
        <v>394</v>
      </c>
      <c r="G180" s="58">
        <v>222.27</v>
      </c>
      <c r="H180" s="57"/>
      <c r="I180" s="285" t="s">
        <v>395</v>
      </c>
      <c r="J180" s="285"/>
      <c r="K180" s="60">
        <v>1379.35</v>
      </c>
    </row>
    <row r="181" spans="2:11" ht="30" customHeight="1" thickBot="1">
      <c r="B181" s="10"/>
      <c r="C181" s="61"/>
      <c r="D181" s="61"/>
      <c r="E181" s="62"/>
      <c r="F181" s="61"/>
      <c r="G181" s="62"/>
      <c r="H181" s="62" t="s">
        <v>396</v>
      </c>
      <c r="I181" s="63">
        <v>5.12</v>
      </c>
      <c r="J181" s="64" t="s">
        <v>397</v>
      </c>
      <c r="K181" s="65">
        <v>7062.27</v>
      </c>
    </row>
    <row r="182" spans="2:11" ht="0.95" customHeight="1" thickTop="1" thickBot="1">
      <c r="B182" s="48"/>
      <c r="C182" s="24"/>
      <c r="D182" s="24"/>
      <c r="E182" s="23"/>
      <c r="F182" s="24"/>
      <c r="G182" s="23"/>
      <c r="H182" s="23"/>
      <c r="I182" s="23"/>
      <c r="J182" s="40"/>
      <c r="K182" s="49"/>
    </row>
    <row r="183" spans="2:11" ht="0.95" customHeight="1" thickTop="1">
      <c r="B183" s="48"/>
      <c r="C183" s="24"/>
      <c r="D183" s="24"/>
      <c r="E183" s="23"/>
      <c r="F183" s="24"/>
      <c r="G183" s="23"/>
      <c r="H183" s="23"/>
      <c r="I183" s="23"/>
      <c r="J183" s="40"/>
      <c r="K183" s="49"/>
    </row>
    <row r="184" spans="2:11" ht="18" customHeight="1">
      <c r="B184" s="50" t="s">
        <v>351</v>
      </c>
      <c r="C184" s="26" t="s">
        <v>377</v>
      </c>
      <c r="D184" s="26" t="s">
        <v>378</v>
      </c>
      <c r="E184" s="25" t="s">
        <v>362</v>
      </c>
      <c r="F184" s="286" t="s">
        <v>379</v>
      </c>
      <c r="G184" s="286"/>
      <c r="H184" s="26" t="s">
        <v>380</v>
      </c>
      <c r="I184" s="27" t="s">
        <v>381</v>
      </c>
      <c r="J184" s="41" t="s">
        <v>382</v>
      </c>
      <c r="K184" s="51" t="s">
        <v>383</v>
      </c>
    </row>
    <row r="185" spans="2:11" ht="24" customHeight="1">
      <c r="B185" s="52" t="s">
        <v>384</v>
      </c>
      <c r="C185" s="29" t="s">
        <v>352</v>
      </c>
      <c r="D185" s="29" t="s">
        <v>2</v>
      </c>
      <c r="E185" s="28" t="s">
        <v>353</v>
      </c>
      <c r="F185" s="287" t="s">
        <v>430</v>
      </c>
      <c r="G185" s="287"/>
      <c r="H185" s="29" t="s">
        <v>354</v>
      </c>
      <c r="I185" s="30">
        <v>1</v>
      </c>
      <c r="J185" s="42">
        <v>1785.23</v>
      </c>
      <c r="K185" s="53">
        <v>1785.23</v>
      </c>
    </row>
    <row r="186" spans="2:11" ht="24" customHeight="1">
      <c r="B186" s="54" t="s">
        <v>385</v>
      </c>
      <c r="C186" s="32" t="s">
        <v>421</v>
      </c>
      <c r="D186" s="32" t="s">
        <v>41</v>
      </c>
      <c r="E186" s="31" t="s">
        <v>407</v>
      </c>
      <c r="F186" s="284" t="s">
        <v>415</v>
      </c>
      <c r="G186" s="284"/>
      <c r="H186" s="32" t="s">
        <v>387</v>
      </c>
      <c r="I186" s="33">
        <v>0.5</v>
      </c>
      <c r="J186" s="43">
        <v>25.42</v>
      </c>
      <c r="K186" s="55">
        <v>12.71</v>
      </c>
    </row>
    <row r="187" spans="2:11" ht="24" customHeight="1">
      <c r="B187" s="54" t="s">
        <v>385</v>
      </c>
      <c r="C187" s="32" t="s">
        <v>418</v>
      </c>
      <c r="D187" s="32" t="s">
        <v>41</v>
      </c>
      <c r="E187" s="31" t="s">
        <v>386</v>
      </c>
      <c r="F187" s="284" t="s">
        <v>415</v>
      </c>
      <c r="G187" s="284"/>
      <c r="H187" s="32" t="s">
        <v>387</v>
      </c>
      <c r="I187" s="33">
        <v>0.5</v>
      </c>
      <c r="J187" s="43">
        <v>20.04</v>
      </c>
      <c r="K187" s="55">
        <v>10.02</v>
      </c>
    </row>
    <row r="188" spans="2:11" ht="24" customHeight="1">
      <c r="B188" s="54" t="s">
        <v>385</v>
      </c>
      <c r="C188" s="32" t="s">
        <v>473</v>
      </c>
      <c r="D188" s="32" t="s">
        <v>0</v>
      </c>
      <c r="E188" s="31" t="s">
        <v>474</v>
      </c>
      <c r="F188" s="284" t="s">
        <v>368</v>
      </c>
      <c r="G188" s="284"/>
      <c r="H188" s="32" t="s">
        <v>1</v>
      </c>
      <c r="I188" s="33">
        <v>0.69</v>
      </c>
      <c r="J188" s="43">
        <v>55.38</v>
      </c>
      <c r="K188" s="55">
        <v>38.21</v>
      </c>
    </row>
    <row r="189" spans="2:11" ht="24" customHeight="1">
      <c r="B189" s="68" t="s">
        <v>388</v>
      </c>
      <c r="C189" s="38" t="s">
        <v>475</v>
      </c>
      <c r="D189" s="38" t="s">
        <v>41</v>
      </c>
      <c r="E189" s="37" t="s">
        <v>476</v>
      </c>
      <c r="F189" s="291" t="s">
        <v>389</v>
      </c>
      <c r="G189" s="291"/>
      <c r="H189" s="38" t="s">
        <v>94</v>
      </c>
      <c r="I189" s="39">
        <v>1</v>
      </c>
      <c r="J189" s="45">
        <v>1206.01</v>
      </c>
      <c r="K189" s="69">
        <v>1206.01</v>
      </c>
    </row>
    <row r="190" spans="2:11" ht="26.1" customHeight="1">
      <c r="B190" s="68" t="s">
        <v>388</v>
      </c>
      <c r="C190" s="38" t="s">
        <v>477</v>
      </c>
      <c r="D190" s="38" t="s">
        <v>41</v>
      </c>
      <c r="E190" s="37" t="s">
        <v>478</v>
      </c>
      <c r="F190" s="291" t="s">
        <v>389</v>
      </c>
      <c r="G190" s="291"/>
      <c r="H190" s="38" t="s">
        <v>43</v>
      </c>
      <c r="I190" s="39">
        <v>2.4</v>
      </c>
      <c r="J190" s="45">
        <v>43.44</v>
      </c>
      <c r="K190" s="69">
        <v>104.25</v>
      </c>
    </row>
    <row r="191" spans="2:11" ht="26.1" customHeight="1">
      <c r="B191" s="68" t="s">
        <v>388</v>
      </c>
      <c r="C191" s="38" t="s">
        <v>479</v>
      </c>
      <c r="D191" s="38" t="s">
        <v>41</v>
      </c>
      <c r="E191" s="37" t="s">
        <v>480</v>
      </c>
      <c r="F191" s="291" t="s">
        <v>389</v>
      </c>
      <c r="G191" s="291"/>
      <c r="H191" s="38" t="s">
        <v>43</v>
      </c>
      <c r="I191" s="39">
        <v>3.6</v>
      </c>
      <c r="J191" s="45">
        <v>115.01</v>
      </c>
      <c r="K191" s="69">
        <v>414.03</v>
      </c>
    </row>
    <row r="192" spans="2:11">
      <c r="B192" s="56"/>
      <c r="C192" s="11"/>
      <c r="D192" s="11"/>
      <c r="E192" s="57"/>
      <c r="F192" s="11" t="s">
        <v>391</v>
      </c>
      <c r="G192" s="58">
        <v>37.69</v>
      </c>
      <c r="H192" s="57" t="s">
        <v>392</v>
      </c>
      <c r="I192" s="58">
        <v>0</v>
      </c>
      <c r="J192" s="59" t="s">
        <v>393</v>
      </c>
      <c r="K192" s="60">
        <v>37.69</v>
      </c>
    </row>
    <row r="193" spans="2:11">
      <c r="B193" s="56"/>
      <c r="C193" s="11"/>
      <c r="D193" s="11"/>
      <c r="E193" s="57"/>
      <c r="F193" s="11" t="s">
        <v>394</v>
      </c>
      <c r="G193" s="58">
        <v>342.94</v>
      </c>
      <c r="H193" s="57"/>
      <c r="I193" s="285" t="s">
        <v>395</v>
      </c>
      <c r="J193" s="285"/>
      <c r="K193" s="60">
        <v>2128.17</v>
      </c>
    </row>
    <row r="194" spans="2:11" ht="30" customHeight="1" thickBot="1">
      <c r="B194" s="10"/>
      <c r="C194" s="61"/>
      <c r="D194" s="61"/>
      <c r="E194" s="62"/>
      <c r="F194" s="61"/>
      <c r="G194" s="62"/>
      <c r="H194" s="62" t="s">
        <v>396</v>
      </c>
      <c r="I194" s="63">
        <v>1</v>
      </c>
      <c r="J194" s="64" t="s">
        <v>397</v>
      </c>
      <c r="K194" s="65">
        <v>2128.17</v>
      </c>
    </row>
    <row r="195" spans="2:11" ht="0.95" customHeight="1" thickTop="1">
      <c r="B195" s="48"/>
      <c r="C195" s="24"/>
      <c r="D195" s="24"/>
      <c r="E195" s="23"/>
      <c r="F195" s="24"/>
      <c r="G195" s="23"/>
      <c r="H195" s="23"/>
      <c r="I195" s="23"/>
      <c r="J195" s="40"/>
      <c r="K195" s="49"/>
    </row>
  </sheetData>
  <mergeCells count="128">
    <mergeCell ref="F191:G191"/>
    <mergeCell ref="I193:J193"/>
    <mergeCell ref="F185:G185"/>
    <mergeCell ref="F186:G186"/>
    <mergeCell ref="F187:G187"/>
    <mergeCell ref="F188:G188"/>
    <mergeCell ref="F189:G189"/>
    <mergeCell ref="F190:G190"/>
    <mergeCell ref="F184:G184"/>
    <mergeCell ref="F177:G177"/>
    <mergeCell ref="F178:G178"/>
    <mergeCell ref="I180:J180"/>
    <mergeCell ref="F171:G171"/>
    <mergeCell ref="F172:G172"/>
    <mergeCell ref="F173:G173"/>
    <mergeCell ref="F174:G174"/>
    <mergeCell ref="F175:G175"/>
    <mergeCell ref="F176:G176"/>
    <mergeCell ref="F163:G163"/>
    <mergeCell ref="F164:G164"/>
    <mergeCell ref="F165:G165"/>
    <mergeCell ref="I167:J167"/>
    <mergeCell ref="F157:G157"/>
    <mergeCell ref="F158:G158"/>
    <mergeCell ref="F159:G159"/>
    <mergeCell ref="F160:G160"/>
    <mergeCell ref="F161:G161"/>
    <mergeCell ref="F162:G162"/>
    <mergeCell ref="F148:G148"/>
    <mergeCell ref="F149:G149"/>
    <mergeCell ref="F150:G150"/>
    <mergeCell ref="F151:G151"/>
    <mergeCell ref="I153:J153"/>
    <mergeCell ref="F156:G156"/>
    <mergeCell ref="F142:G142"/>
    <mergeCell ref="F143:G143"/>
    <mergeCell ref="F144:G144"/>
    <mergeCell ref="F145:G145"/>
    <mergeCell ref="F146:G146"/>
    <mergeCell ref="F147:G147"/>
    <mergeCell ref="G141:H141"/>
    <mergeCell ref="F131:G131"/>
    <mergeCell ref="F132:G132"/>
    <mergeCell ref="F133:G133"/>
    <mergeCell ref="F134:G134"/>
    <mergeCell ref="F135:G135"/>
    <mergeCell ref="I137:J137"/>
    <mergeCell ref="G129:H129"/>
    <mergeCell ref="F130:G130"/>
    <mergeCell ref="F123:G123"/>
    <mergeCell ref="F124:G124"/>
    <mergeCell ref="F125:G125"/>
    <mergeCell ref="I127:J127"/>
    <mergeCell ref="F103:G103"/>
    <mergeCell ref="F104:G104"/>
    <mergeCell ref="F105:G105"/>
    <mergeCell ref="I107:J107"/>
    <mergeCell ref="F99:G99"/>
    <mergeCell ref="F100:G100"/>
    <mergeCell ref="F101:G101"/>
    <mergeCell ref="F102:G102"/>
    <mergeCell ref="F111:G111"/>
    <mergeCell ref="F112:G112"/>
    <mergeCell ref="F113:G113"/>
    <mergeCell ref="I115:J115"/>
    <mergeCell ref="F118:G118"/>
    <mergeCell ref="F119:G119"/>
    <mergeCell ref="F120:G120"/>
    <mergeCell ref="F121:G121"/>
    <mergeCell ref="F122:G122"/>
    <mergeCell ref="F91:G91"/>
    <mergeCell ref="F92:G92"/>
    <mergeCell ref="F93:G93"/>
    <mergeCell ref="I95:J95"/>
    <mergeCell ref="F88:G88"/>
    <mergeCell ref="F89:G89"/>
    <mergeCell ref="F90:G90"/>
    <mergeCell ref="I84:J84"/>
    <mergeCell ref="F77:G77"/>
    <mergeCell ref="F78:G78"/>
    <mergeCell ref="F79:G79"/>
    <mergeCell ref="F80:G80"/>
    <mergeCell ref="F81:G81"/>
    <mergeCell ref="F82:G82"/>
    <mergeCell ref="F75:G75"/>
    <mergeCell ref="F76:G76"/>
    <mergeCell ref="F67:G67"/>
    <mergeCell ref="F68:G68"/>
    <mergeCell ref="F69:G69"/>
    <mergeCell ref="I71:J71"/>
    <mergeCell ref="F61:G61"/>
    <mergeCell ref="I63:J63"/>
    <mergeCell ref="F59:G59"/>
    <mergeCell ref="F60:G60"/>
    <mergeCell ref="F51:G51"/>
    <mergeCell ref="F52:G52"/>
    <mergeCell ref="F53:G53"/>
    <mergeCell ref="I55:J55"/>
    <mergeCell ref="F43:G43"/>
    <mergeCell ref="F44:G44"/>
    <mergeCell ref="F45:G45"/>
    <mergeCell ref="I47:J47"/>
    <mergeCell ref="F41:G41"/>
    <mergeCell ref="F42:G42"/>
    <mergeCell ref="F31:G31"/>
    <mergeCell ref="F32:G32"/>
    <mergeCell ref="F33:G33"/>
    <mergeCell ref="F34:G34"/>
    <mergeCell ref="F35:G35"/>
    <mergeCell ref="I37:J37"/>
    <mergeCell ref="G29:H29"/>
    <mergeCell ref="F30:G30"/>
    <mergeCell ref="F23:G23"/>
    <mergeCell ref="I25:J25"/>
    <mergeCell ref="F22:G22"/>
    <mergeCell ref="F20:G20"/>
    <mergeCell ref="F21:G21"/>
    <mergeCell ref="F13:G13"/>
    <mergeCell ref="F14:G14"/>
    <mergeCell ref="I16:J16"/>
    <mergeCell ref="F11:G11"/>
    <mergeCell ref="F12:G12"/>
    <mergeCell ref="B2:K2"/>
    <mergeCell ref="B3:K3"/>
    <mergeCell ref="B4:K4"/>
    <mergeCell ref="B5:K5"/>
    <mergeCell ref="B6:K6"/>
    <mergeCell ref="B8:K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785-9949-4DDA-A342-BECEB3D68D04}">
  <dimension ref="B1:I53"/>
  <sheetViews>
    <sheetView workbookViewId="0">
      <selection activeCell="F10" sqref="F10"/>
    </sheetView>
  </sheetViews>
  <sheetFormatPr defaultColWidth="12.625" defaultRowHeight="14.25"/>
  <sheetData>
    <row r="1" spans="2:9" ht="15" thickBot="1"/>
    <row r="2" spans="2:9" ht="18" customHeight="1">
      <c r="B2" s="242" t="s">
        <v>356</v>
      </c>
      <c r="C2" s="243"/>
      <c r="D2" s="243"/>
      <c r="E2" s="243"/>
      <c r="F2" s="243"/>
      <c r="G2" s="243"/>
      <c r="H2" s="243"/>
      <c r="I2" s="244"/>
    </row>
    <row r="3" spans="2:9" ht="18" customHeight="1">
      <c r="B3" s="245" t="s">
        <v>357</v>
      </c>
      <c r="C3" s="246"/>
      <c r="D3" s="246"/>
      <c r="E3" s="246"/>
      <c r="F3" s="246"/>
      <c r="G3" s="246"/>
      <c r="H3" s="246"/>
      <c r="I3" s="247"/>
    </row>
    <row r="4" spans="2:9" ht="18" customHeight="1">
      <c r="B4" s="248" t="s">
        <v>358</v>
      </c>
      <c r="C4" s="249"/>
      <c r="D4" s="249"/>
      <c r="E4" s="249"/>
      <c r="F4" s="249"/>
      <c r="G4" s="249"/>
      <c r="H4" s="249"/>
      <c r="I4" s="250"/>
    </row>
    <row r="5" spans="2:9" ht="18" customHeight="1">
      <c r="B5" s="245" t="s">
        <v>359</v>
      </c>
      <c r="C5" s="246"/>
      <c r="D5" s="246"/>
      <c r="E5" s="246"/>
      <c r="F5" s="246"/>
      <c r="G5" s="246"/>
      <c r="H5" s="246"/>
      <c r="I5" s="247"/>
    </row>
    <row r="6" spans="2:9" ht="15.75" thickBot="1">
      <c r="B6" s="301" t="s">
        <v>655</v>
      </c>
      <c r="C6" s="302"/>
      <c r="D6" s="302"/>
      <c r="E6" s="302"/>
      <c r="F6" s="302"/>
      <c r="G6" s="302"/>
      <c r="H6" s="302"/>
      <c r="I6" s="303"/>
    </row>
    <row r="7" spans="2:9" ht="15.75">
      <c r="B7" s="304" t="s">
        <v>481</v>
      </c>
      <c r="C7" s="305"/>
      <c r="D7" s="305"/>
      <c r="E7" s="305"/>
      <c r="F7" s="305"/>
      <c r="G7" s="305"/>
      <c r="H7" s="305"/>
      <c r="I7" s="306"/>
    </row>
    <row r="8" spans="2:9" ht="48.75" thickBot="1">
      <c r="B8" s="72"/>
      <c r="C8" s="73"/>
      <c r="D8" s="73"/>
      <c r="E8" s="73"/>
      <c r="F8" s="73"/>
      <c r="G8" s="73"/>
      <c r="H8" s="73"/>
      <c r="I8" s="74" t="s">
        <v>482</v>
      </c>
    </row>
    <row r="9" spans="2:9" s="164" customFormat="1" ht="15" customHeight="1">
      <c r="B9" s="165"/>
      <c r="C9" s="166" t="s">
        <v>483</v>
      </c>
      <c r="D9" s="167"/>
      <c r="E9" s="167"/>
      <c r="F9" s="167"/>
      <c r="G9" s="167"/>
      <c r="H9" s="168"/>
      <c r="I9" s="169">
        <v>4</v>
      </c>
    </row>
    <row r="10" spans="2:9" s="164" customFormat="1" ht="15" customHeight="1">
      <c r="B10" s="170"/>
      <c r="C10" s="171" t="s">
        <v>484</v>
      </c>
      <c r="D10" s="172"/>
      <c r="E10" s="172"/>
      <c r="F10" s="172"/>
      <c r="G10" s="172"/>
      <c r="H10" s="173"/>
      <c r="I10" s="174">
        <v>1.23</v>
      </c>
    </row>
    <row r="11" spans="2:9" s="164" customFormat="1" ht="15" customHeight="1" thickBot="1">
      <c r="B11" s="175" t="s">
        <v>485</v>
      </c>
      <c r="C11" s="176"/>
      <c r="D11" s="176"/>
      <c r="E11" s="176"/>
      <c r="F11" s="176"/>
      <c r="G11" s="176"/>
      <c r="H11" s="177"/>
      <c r="I11" s="178">
        <f>I9+I10</f>
        <v>5.23</v>
      </c>
    </row>
    <row r="12" spans="2:9" s="164" customFormat="1" ht="15" customHeight="1">
      <c r="B12" s="179" t="s">
        <v>486</v>
      </c>
      <c r="C12" s="167"/>
      <c r="D12" s="167"/>
      <c r="E12" s="167"/>
      <c r="F12" s="167"/>
      <c r="G12" s="167"/>
      <c r="H12" s="168"/>
      <c r="I12" s="169"/>
    </row>
    <row r="13" spans="2:9" s="164" customFormat="1" ht="15" customHeight="1">
      <c r="B13" s="180" t="s">
        <v>487</v>
      </c>
      <c r="C13" s="181" t="s">
        <v>488</v>
      </c>
      <c r="D13" s="182"/>
      <c r="E13" s="182"/>
      <c r="F13" s="182"/>
      <c r="G13" s="182"/>
      <c r="H13" s="183"/>
      <c r="I13" s="174">
        <v>1.27</v>
      </c>
    </row>
    <row r="14" spans="2:9" s="164" customFormat="1" ht="15" customHeight="1">
      <c r="B14" s="180" t="s">
        <v>489</v>
      </c>
      <c r="C14" s="181" t="s">
        <v>490</v>
      </c>
      <c r="D14" s="182"/>
      <c r="E14" s="182"/>
      <c r="F14" s="182"/>
      <c r="G14" s="182"/>
      <c r="H14" s="183"/>
      <c r="I14" s="174">
        <v>0.8</v>
      </c>
    </row>
    <row r="15" spans="2:9" s="164" customFormat="1" ht="15" customHeight="1">
      <c r="B15" s="184" t="s">
        <v>485</v>
      </c>
      <c r="C15" s="185"/>
      <c r="D15" s="185"/>
      <c r="E15" s="185"/>
      <c r="F15" s="185"/>
      <c r="G15" s="185"/>
      <c r="H15" s="186"/>
      <c r="I15" s="187">
        <f>I13+I14</f>
        <v>2.0700000000000003</v>
      </c>
    </row>
    <row r="16" spans="2:9" s="164" customFormat="1" ht="33.75" customHeight="1">
      <c r="B16" s="188" t="s">
        <v>491</v>
      </c>
      <c r="C16" s="182"/>
      <c r="D16" s="182"/>
      <c r="E16" s="182"/>
      <c r="F16" s="182"/>
      <c r="G16" s="182"/>
      <c r="H16" s="183"/>
      <c r="I16" s="189" t="s">
        <v>492</v>
      </c>
    </row>
    <row r="17" spans="2:9" s="164" customFormat="1" ht="15" customHeight="1">
      <c r="B17" s="190" t="s">
        <v>493</v>
      </c>
      <c r="C17" s="191" t="s">
        <v>494</v>
      </c>
      <c r="D17" s="185"/>
      <c r="E17" s="185"/>
      <c r="F17" s="185"/>
      <c r="G17" s="185"/>
      <c r="H17" s="186"/>
      <c r="I17" s="187">
        <f>I18+I19</f>
        <v>10.65</v>
      </c>
    </row>
    <row r="18" spans="2:9" s="164" customFormat="1" ht="15" customHeight="1">
      <c r="B18" s="170" t="s">
        <v>495</v>
      </c>
      <c r="C18" s="181" t="s">
        <v>496</v>
      </c>
      <c r="D18" s="182"/>
      <c r="E18" s="182"/>
      <c r="F18" s="182"/>
      <c r="G18" s="182"/>
      <c r="H18" s="183"/>
      <c r="I18" s="174">
        <f>I27</f>
        <v>8.15</v>
      </c>
    </row>
    <row r="19" spans="2:9" s="164" customFormat="1" ht="15" customHeight="1">
      <c r="B19" s="170" t="s">
        <v>497</v>
      </c>
      <c r="C19" s="181" t="s">
        <v>498</v>
      </c>
      <c r="D19" s="182"/>
      <c r="E19" s="182"/>
      <c r="F19" s="182"/>
      <c r="G19" s="182"/>
      <c r="H19" s="183"/>
      <c r="I19" s="174">
        <v>2.5</v>
      </c>
    </row>
    <row r="20" spans="2:9" s="164" customFormat="1" ht="15" customHeight="1">
      <c r="B20" s="192" t="s">
        <v>455</v>
      </c>
      <c r="C20" s="193" t="s">
        <v>499</v>
      </c>
      <c r="D20" s="194"/>
      <c r="E20" s="194"/>
      <c r="F20" s="194"/>
      <c r="G20" s="194"/>
      <c r="H20" s="195"/>
      <c r="I20" s="196">
        <v>7.4</v>
      </c>
    </row>
    <row r="21" spans="2:9" s="164" customFormat="1">
      <c r="B21" s="197"/>
      <c r="C21" s="198"/>
      <c r="D21" s="198"/>
      <c r="E21" s="198"/>
      <c r="F21" s="198"/>
      <c r="G21" s="198"/>
      <c r="H21" s="198"/>
      <c r="I21" s="199"/>
    </row>
    <row r="22" spans="2:9" s="164" customFormat="1" ht="18.75">
      <c r="B22" s="75"/>
      <c r="C22"/>
      <c r="D22"/>
      <c r="E22"/>
      <c r="F22"/>
      <c r="G22"/>
      <c r="H22"/>
      <c r="I22" s="200"/>
    </row>
    <row r="23" spans="2:9" s="164" customFormat="1" ht="18.75">
      <c r="B23" s="75"/>
      <c r="C23"/>
      <c r="D23"/>
      <c r="E23"/>
      <c r="F23"/>
      <c r="G23"/>
      <c r="H23"/>
      <c r="I23" s="201"/>
    </row>
    <row r="24" spans="2:9" s="164" customFormat="1" ht="18.75">
      <c r="B24" s="202"/>
      <c r="C24" s="203"/>
      <c r="D24" s="203"/>
      <c r="E24" s="204"/>
      <c r="F24" s="204"/>
      <c r="G24" s="204"/>
      <c r="H24" s="204"/>
      <c r="I24" s="205"/>
    </row>
    <row r="25" spans="2:9" s="164" customFormat="1">
      <c r="B25" s="75"/>
      <c r="C25"/>
      <c r="D25"/>
      <c r="E25"/>
      <c r="F25"/>
      <c r="G25"/>
      <c r="H25"/>
      <c r="I25" s="76"/>
    </row>
    <row r="26" spans="2:9" s="164" customFormat="1" ht="16.5" thickBot="1">
      <c r="B26" s="206" t="s">
        <v>500</v>
      </c>
      <c r="C26" s="207"/>
      <c r="D26" s="207"/>
      <c r="E26" s="207"/>
      <c r="F26" s="207"/>
      <c r="G26" s="207"/>
      <c r="H26" s="207"/>
      <c r="I26" s="208"/>
    </row>
    <row r="27" spans="2:9" s="164" customFormat="1" ht="12.75">
      <c r="B27" s="165" t="s">
        <v>495</v>
      </c>
      <c r="C27" s="166" t="s">
        <v>496</v>
      </c>
      <c r="D27" s="167"/>
      <c r="E27" s="167"/>
      <c r="F27" s="167"/>
      <c r="G27" s="167"/>
      <c r="H27" s="168"/>
      <c r="I27" s="209">
        <f>I28+I29+I30</f>
        <v>8.15</v>
      </c>
    </row>
    <row r="28" spans="2:9" s="164" customFormat="1" ht="12.75">
      <c r="B28" s="210" t="s">
        <v>501</v>
      </c>
      <c r="C28" s="181" t="s">
        <v>502</v>
      </c>
      <c r="D28" s="182"/>
      <c r="E28" s="182"/>
      <c r="F28" s="182"/>
      <c r="G28" s="182"/>
      <c r="H28" s="183"/>
      <c r="I28" s="211">
        <v>0.65</v>
      </c>
    </row>
    <row r="29" spans="2:9" s="164" customFormat="1" ht="12.75">
      <c r="B29" s="170" t="s">
        <v>503</v>
      </c>
      <c r="C29" s="181" t="s">
        <v>504</v>
      </c>
      <c r="D29" s="182"/>
      <c r="E29" s="182"/>
      <c r="F29" s="182"/>
      <c r="G29" s="182"/>
      <c r="H29" s="183"/>
      <c r="I29" s="211">
        <v>3</v>
      </c>
    </row>
    <row r="30" spans="2:9" s="164" customFormat="1" ht="13.5" thickBot="1">
      <c r="B30" s="212" t="s">
        <v>505</v>
      </c>
      <c r="C30" s="213" t="s">
        <v>506</v>
      </c>
      <c r="D30" s="214"/>
      <c r="E30" s="214"/>
      <c r="F30" s="214"/>
      <c r="G30" s="214"/>
      <c r="H30" s="215"/>
      <c r="I30" s="216">
        <v>4.5</v>
      </c>
    </row>
    <row r="31" spans="2:9" s="164" customFormat="1" ht="16.5" thickBot="1">
      <c r="B31" s="217" t="s">
        <v>507</v>
      </c>
      <c r="C31" s="218"/>
      <c r="D31" s="218"/>
      <c r="E31" s="218"/>
      <c r="F31" s="218"/>
      <c r="G31" s="218"/>
      <c r="H31" s="218"/>
      <c r="I31" s="219"/>
    </row>
    <row r="32" spans="2:9" s="164" customFormat="1" ht="12.75">
      <c r="B32" s="165" t="s">
        <v>497</v>
      </c>
      <c r="C32" s="166" t="s">
        <v>508</v>
      </c>
      <c r="D32" s="167"/>
      <c r="E32" s="167"/>
      <c r="F32" s="167"/>
      <c r="G32" s="167"/>
      <c r="H32" s="168"/>
      <c r="I32" s="209">
        <f>I33</f>
        <v>2.5</v>
      </c>
    </row>
    <row r="33" spans="2:9" s="164" customFormat="1" ht="13.5" thickBot="1">
      <c r="B33" s="220" t="s">
        <v>509</v>
      </c>
      <c r="C33" s="213" t="s">
        <v>502</v>
      </c>
      <c r="D33" s="214"/>
      <c r="E33" s="214"/>
      <c r="F33" s="214"/>
      <c r="G33" s="214"/>
      <c r="H33" s="215"/>
      <c r="I33" s="221">
        <v>2.5</v>
      </c>
    </row>
    <row r="34" spans="2:9" s="164" customFormat="1">
      <c r="B34" s="75"/>
      <c r="C34"/>
      <c r="D34"/>
      <c r="E34"/>
      <c r="F34"/>
      <c r="G34"/>
      <c r="H34"/>
      <c r="I34" s="76"/>
    </row>
    <row r="35" spans="2:9" s="164" customFormat="1">
      <c r="B35" s="75"/>
      <c r="C35"/>
      <c r="D35"/>
      <c r="E35"/>
      <c r="F35"/>
      <c r="G35"/>
      <c r="H35"/>
      <c r="I35" s="76"/>
    </row>
    <row r="36" spans="2:9" s="164" customFormat="1" ht="15.75" customHeight="1">
      <c r="B36" s="77" t="s">
        <v>510</v>
      </c>
      <c r="C36" s="78"/>
      <c r="D36" s="78"/>
      <c r="E36" s="78"/>
      <c r="F36" s="78"/>
      <c r="G36" s="78"/>
      <c r="H36" s="78"/>
      <c r="I36" s="79"/>
    </row>
    <row r="37" spans="2:9" s="164" customFormat="1" ht="17.25" customHeight="1">
      <c r="B37" s="80" t="s">
        <v>511</v>
      </c>
      <c r="C37" s="81"/>
      <c r="D37" s="82">
        <f>I9/100</f>
        <v>0.04</v>
      </c>
      <c r="E37" s="81"/>
      <c r="F37"/>
      <c r="G37" s="83" t="s">
        <v>511</v>
      </c>
      <c r="H37" s="83"/>
      <c r="I37" s="84">
        <f>D37</f>
        <v>0.04</v>
      </c>
    </row>
    <row r="38" spans="2:9" s="164" customFormat="1" ht="17.25">
      <c r="B38" s="80" t="s">
        <v>512</v>
      </c>
      <c r="C38" s="81"/>
      <c r="D38" s="82">
        <f>I14/100</f>
        <v>8.0000000000000002E-3</v>
      </c>
      <c r="E38" s="81"/>
      <c r="F38"/>
      <c r="G38" s="83" t="s">
        <v>512</v>
      </c>
      <c r="H38" s="83"/>
      <c r="I38" s="84">
        <f>D38</f>
        <v>8.0000000000000002E-3</v>
      </c>
    </row>
    <row r="39" spans="2:9" s="164" customFormat="1" ht="17.25">
      <c r="B39" s="80" t="s">
        <v>513</v>
      </c>
      <c r="C39" s="81"/>
      <c r="D39" s="82">
        <f>I13/100</f>
        <v>1.2699999999999999E-2</v>
      </c>
      <c r="E39" s="81"/>
      <c r="F39"/>
      <c r="G39" s="83" t="s">
        <v>513</v>
      </c>
      <c r="H39" s="83"/>
      <c r="I39" s="84">
        <f>D39</f>
        <v>1.2699999999999999E-2</v>
      </c>
    </row>
    <row r="40" spans="2:9" s="164" customFormat="1" ht="17.25">
      <c r="B40" s="80" t="s">
        <v>514</v>
      </c>
      <c r="C40" s="81"/>
      <c r="D40" s="85">
        <f>1+D37+D38+D39</f>
        <v>1.0607</v>
      </c>
      <c r="E40" s="81"/>
      <c r="F40"/>
      <c r="G40" s="83" t="s">
        <v>514</v>
      </c>
      <c r="H40" s="83"/>
      <c r="I40" s="86">
        <f>1+I37+I38+I39</f>
        <v>1.0607</v>
      </c>
    </row>
    <row r="41" spans="2:9" s="164" customFormat="1" ht="17.25">
      <c r="B41" s="80" t="s">
        <v>515</v>
      </c>
      <c r="C41" s="81"/>
      <c r="D41" s="82">
        <f>I10/100</f>
        <v>1.23E-2</v>
      </c>
      <c r="E41" s="81"/>
      <c r="F41"/>
      <c r="G41" s="83" t="s">
        <v>515</v>
      </c>
      <c r="H41" s="83"/>
      <c r="I41" s="84">
        <f>D41</f>
        <v>1.23E-2</v>
      </c>
    </row>
    <row r="42" spans="2:9" s="164" customFormat="1" ht="17.25">
      <c r="B42" s="80" t="s">
        <v>516</v>
      </c>
      <c r="C42" s="81"/>
      <c r="D42" s="85">
        <f>1+D41</f>
        <v>1.0123</v>
      </c>
      <c r="E42" s="81"/>
      <c r="F42"/>
      <c r="G42" s="83" t="s">
        <v>516</v>
      </c>
      <c r="H42" s="83"/>
      <c r="I42" s="86">
        <f>1+I41</f>
        <v>1.0123</v>
      </c>
    </row>
    <row r="43" spans="2:9" s="164" customFormat="1" ht="17.25">
      <c r="B43" s="80" t="s">
        <v>517</v>
      </c>
      <c r="C43" s="81"/>
      <c r="D43" s="82">
        <f>I20/100</f>
        <v>7.400000000000001E-2</v>
      </c>
      <c r="E43" s="81"/>
      <c r="F43"/>
      <c r="G43" s="83" t="s">
        <v>517</v>
      </c>
      <c r="H43" s="83"/>
      <c r="I43" s="84">
        <f>D43</f>
        <v>7.400000000000001E-2</v>
      </c>
    </row>
    <row r="44" spans="2:9" s="164" customFormat="1" ht="17.25">
      <c r="B44" s="80" t="s">
        <v>518</v>
      </c>
      <c r="C44" s="81"/>
      <c r="D44" s="85">
        <f>1+D43</f>
        <v>1.0740000000000001</v>
      </c>
      <c r="E44" s="81"/>
      <c r="F44"/>
      <c r="G44" s="83" t="s">
        <v>518</v>
      </c>
      <c r="H44" s="83"/>
      <c r="I44" s="86">
        <f>1+I43</f>
        <v>1.0740000000000001</v>
      </c>
    </row>
    <row r="45" spans="2:9" s="164" customFormat="1" ht="17.25">
      <c r="B45" s="80"/>
      <c r="C45" s="81"/>
      <c r="D45" s="81"/>
      <c r="E45" s="81"/>
      <c r="F45"/>
      <c r="G45" s="83"/>
      <c r="H45" s="83"/>
      <c r="I45" s="87"/>
    </row>
    <row r="46" spans="2:9" s="164" customFormat="1" ht="17.25">
      <c r="B46" s="80" t="s">
        <v>519</v>
      </c>
      <c r="C46" s="81"/>
      <c r="D46" s="82">
        <f>I17/100</f>
        <v>0.1065</v>
      </c>
      <c r="E46" s="81"/>
      <c r="F46"/>
      <c r="G46" s="83" t="s">
        <v>519</v>
      </c>
      <c r="H46" s="83"/>
      <c r="I46" s="84">
        <f>D46-(I30/100)</f>
        <v>6.1499999999999999E-2</v>
      </c>
    </row>
    <row r="47" spans="2:9" s="164" customFormat="1" ht="17.25">
      <c r="B47" s="80" t="s">
        <v>520</v>
      </c>
      <c r="C47" s="81"/>
      <c r="D47" s="85">
        <f>1-D46</f>
        <v>0.89349999999999996</v>
      </c>
      <c r="E47" s="81"/>
      <c r="F47"/>
      <c r="G47" s="83" t="s">
        <v>520</v>
      </c>
      <c r="H47" s="83"/>
      <c r="I47" s="86">
        <f>1-I46</f>
        <v>0.9385</v>
      </c>
    </row>
    <row r="48" spans="2:9" s="164" customFormat="1" ht="17.25">
      <c r="B48" s="80"/>
      <c r="C48" s="81"/>
      <c r="D48" s="81"/>
      <c r="E48" s="81"/>
      <c r="F48"/>
      <c r="G48" s="83"/>
      <c r="H48" s="83"/>
      <c r="I48" s="87"/>
    </row>
    <row r="49" spans="2:9" s="164" customFormat="1" ht="17.25">
      <c r="B49" s="222" t="s">
        <v>521</v>
      </c>
      <c r="C49" s="223"/>
      <c r="D49" s="224">
        <f>(D40*D42*D44)/D47-1</f>
        <v>0.29065904772244</v>
      </c>
      <c r="E49" s="81"/>
      <c r="F49"/>
      <c r="G49" s="225" t="s">
        <v>522</v>
      </c>
      <c r="H49" s="226"/>
      <c r="I49" s="227">
        <f>(I40*I42*I44)/I47-1</f>
        <v>0.22877342476291962</v>
      </c>
    </row>
    <row r="50" spans="2:9" s="164" customFormat="1" ht="15">
      <c r="B50" s="88"/>
      <c r="C50" s="83"/>
      <c r="D50" s="83"/>
      <c r="E50" s="83"/>
      <c r="F50"/>
      <c r="G50" s="83"/>
      <c r="H50" s="83"/>
      <c r="I50" s="89" t="s">
        <v>523</v>
      </c>
    </row>
    <row r="51" spans="2:9" s="164" customFormat="1" ht="15" customHeight="1">
      <c r="B51" s="88"/>
      <c r="C51" s="83"/>
      <c r="D51" s="83"/>
      <c r="E51" s="83"/>
      <c r="F51" s="83"/>
      <c r="G51" s="297" t="s">
        <v>524</v>
      </c>
      <c r="H51" s="297"/>
      <c r="I51" s="298"/>
    </row>
    <row r="52" spans="2:9" s="164" customFormat="1" ht="13.5" thickBot="1">
      <c r="B52" s="90"/>
      <c r="C52" s="91"/>
      <c r="D52" s="91"/>
      <c r="E52" s="91"/>
      <c r="F52" s="91"/>
      <c r="G52" s="299"/>
      <c r="H52" s="299"/>
      <c r="I52" s="300"/>
    </row>
    <row r="53" spans="2:9" s="164" customFormat="1" ht="12.75"/>
  </sheetData>
  <mergeCells count="7">
    <mergeCell ref="G51:I52"/>
    <mergeCell ref="B2:I2"/>
    <mergeCell ref="B3:I3"/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F90F-EE62-4B5B-9C27-420CC1DA4D3C}">
  <dimension ref="B1:E45"/>
  <sheetViews>
    <sheetView workbookViewId="0">
      <selection activeCell="B7" sqref="B7"/>
    </sheetView>
  </sheetViews>
  <sheetFormatPr defaultRowHeight="14.25"/>
  <cols>
    <col min="3" max="3" width="43.25" customWidth="1"/>
    <col min="4" max="5" width="18.75" customWidth="1"/>
  </cols>
  <sheetData>
    <row r="1" spans="2:5" ht="15" thickBot="1"/>
    <row r="2" spans="2:5" ht="18" customHeight="1">
      <c r="B2" s="242" t="s">
        <v>356</v>
      </c>
      <c r="C2" s="243"/>
      <c r="D2" s="243"/>
      <c r="E2" s="244"/>
    </row>
    <row r="3" spans="2:5" ht="18" customHeight="1">
      <c r="B3" s="245" t="s">
        <v>357</v>
      </c>
      <c r="C3" s="246"/>
      <c r="D3" s="246"/>
      <c r="E3" s="247"/>
    </row>
    <row r="4" spans="2:5" ht="18" customHeight="1">
      <c r="B4" s="248" t="s">
        <v>358</v>
      </c>
      <c r="C4" s="249"/>
      <c r="D4" s="249"/>
      <c r="E4" s="250"/>
    </row>
    <row r="5" spans="2:5" ht="18" customHeight="1">
      <c r="B5" s="245" t="s">
        <v>359</v>
      </c>
      <c r="C5" s="246"/>
      <c r="D5" s="246"/>
      <c r="E5" s="247"/>
    </row>
    <row r="6" spans="2:5" ht="15.75" thickBot="1">
      <c r="B6" s="301" t="s">
        <v>655</v>
      </c>
      <c r="C6" s="302"/>
      <c r="D6" s="302"/>
      <c r="E6" s="303"/>
    </row>
    <row r="7" spans="2:5" ht="15">
      <c r="B7" s="92" t="s">
        <v>525</v>
      </c>
      <c r="C7" s="93" t="s">
        <v>526</v>
      </c>
      <c r="D7" s="93" t="s">
        <v>527</v>
      </c>
      <c r="E7" s="94" t="s">
        <v>528</v>
      </c>
    </row>
    <row r="8" spans="2:5" ht="15">
      <c r="B8" s="307" t="s">
        <v>529</v>
      </c>
      <c r="C8" s="308"/>
      <c r="D8" s="308"/>
      <c r="E8" s="309"/>
    </row>
    <row r="9" spans="2:5">
      <c r="B9" s="95" t="s">
        <v>530</v>
      </c>
      <c r="C9" s="96" t="s">
        <v>531</v>
      </c>
      <c r="D9" s="97">
        <v>20</v>
      </c>
      <c r="E9" s="98">
        <v>20</v>
      </c>
    </row>
    <row r="10" spans="2:5">
      <c r="B10" s="95" t="s">
        <v>532</v>
      </c>
      <c r="C10" s="96" t="s">
        <v>533</v>
      </c>
      <c r="D10" s="97">
        <v>1.5</v>
      </c>
      <c r="E10" s="98">
        <v>1.5</v>
      </c>
    </row>
    <row r="11" spans="2:5">
      <c r="B11" s="95" t="s">
        <v>534</v>
      </c>
      <c r="C11" s="96" t="s">
        <v>535</v>
      </c>
      <c r="D11" s="97">
        <v>1</v>
      </c>
      <c r="E11" s="98">
        <v>1</v>
      </c>
    </row>
    <row r="12" spans="2:5">
      <c r="B12" s="95" t="s">
        <v>536</v>
      </c>
      <c r="C12" s="96" t="s">
        <v>537</v>
      </c>
      <c r="D12" s="97">
        <v>0.2</v>
      </c>
      <c r="E12" s="98">
        <v>0.2</v>
      </c>
    </row>
    <row r="13" spans="2:5">
      <c r="B13" s="95" t="s">
        <v>538</v>
      </c>
      <c r="C13" s="96" t="s">
        <v>539</v>
      </c>
      <c r="D13" s="97">
        <v>0.6</v>
      </c>
      <c r="E13" s="98">
        <v>0.6</v>
      </c>
    </row>
    <row r="14" spans="2:5">
      <c r="B14" s="95" t="s">
        <v>540</v>
      </c>
      <c r="C14" s="96" t="s">
        <v>541</v>
      </c>
      <c r="D14" s="97">
        <v>2.5</v>
      </c>
      <c r="E14" s="98">
        <v>2.5</v>
      </c>
    </row>
    <row r="15" spans="2:5">
      <c r="B15" s="95" t="s">
        <v>542</v>
      </c>
      <c r="C15" s="96" t="s">
        <v>543</v>
      </c>
      <c r="D15" s="97">
        <v>3</v>
      </c>
      <c r="E15" s="98">
        <v>3</v>
      </c>
    </row>
    <row r="16" spans="2:5">
      <c r="B16" s="95" t="s">
        <v>544</v>
      </c>
      <c r="C16" s="96" t="s">
        <v>545</v>
      </c>
      <c r="D16" s="97">
        <v>8</v>
      </c>
      <c r="E16" s="98">
        <v>8</v>
      </c>
    </row>
    <row r="17" spans="2:5">
      <c r="B17" s="95" t="s">
        <v>546</v>
      </c>
      <c r="C17" s="96" t="s">
        <v>547</v>
      </c>
      <c r="D17" s="97">
        <v>0</v>
      </c>
      <c r="E17" s="98">
        <v>0</v>
      </c>
    </row>
    <row r="18" spans="2:5" ht="15">
      <c r="B18" s="92" t="s">
        <v>548</v>
      </c>
      <c r="C18" s="99" t="s">
        <v>549</v>
      </c>
      <c r="D18" s="100">
        <f>SUM(D9:D17)</f>
        <v>36.799999999999997</v>
      </c>
      <c r="E18" s="101">
        <f>SUM(E9:E17)</f>
        <v>36.799999999999997</v>
      </c>
    </row>
    <row r="19" spans="2:5" ht="15">
      <c r="B19" s="307" t="s">
        <v>550</v>
      </c>
      <c r="C19" s="308"/>
      <c r="D19" s="308"/>
      <c r="E19" s="309"/>
    </row>
    <row r="20" spans="2:5">
      <c r="B20" s="95" t="s">
        <v>551</v>
      </c>
      <c r="C20" s="96" t="s">
        <v>552</v>
      </c>
      <c r="D20" s="97">
        <v>18.11</v>
      </c>
      <c r="E20" s="98">
        <v>0</v>
      </c>
    </row>
    <row r="21" spans="2:5">
      <c r="B21" s="95" t="s">
        <v>553</v>
      </c>
      <c r="C21" s="96" t="s">
        <v>554</v>
      </c>
      <c r="D21" s="97">
        <v>4.1500000000000004</v>
      </c>
      <c r="E21" s="98">
        <v>0</v>
      </c>
    </row>
    <row r="22" spans="2:5">
      <c r="B22" s="95" t="s">
        <v>555</v>
      </c>
      <c r="C22" s="96" t="s">
        <v>556</v>
      </c>
      <c r="D22" s="97">
        <v>0.91</v>
      </c>
      <c r="E22" s="98">
        <v>0.69</v>
      </c>
    </row>
    <row r="23" spans="2:5">
      <c r="B23" s="95" t="s">
        <v>557</v>
      </c>
      <c r="C23" s="96" t="s">
        <v>558</v>
      </c>
      <c r="D23" s="97">
        <v>10.94</v>
      </c>
      <c r="E23" s="98">
        <v>8.33</v>
      </c>
    </row>
    <row r="24" spans="2:5">
      <c r="B24" s="95" t="s">
        <v>559</v>
      </c>
      <c r="C24" s="96" t="s">
        <v>560</v>
      </c>
      <c r="D24" s="97">
        <v>7.0000000000000007E-2</v>
      </c>
      <c r="E24" s="98">
        <v>0.06</v>
      </c>
    </row>
    <row r="25" spans="2:5">
      <c r="B25" s="95" t="s">
        <v>561</v>
      </c>
      <c r="C25" s="96" t="s">
        <v>562</v>
      </c>
      <c r="D25" s="97">
        <v>0.73</v>
      </c>
      <c r="E25" s="98">
        <v>0.56000000000000005</v>
      </c>
    </row>
    <row r="26" spans="2:5">
      <c r="B26" s="95" t="s">
        <v>563</v>
      </c>
      <c r="C26" s="96" t="s">
        <v>564</v>
      </c>
      <c r="D26" s="97">
        <v>2.66</v>
      </c>
      <c r="E26" s="98">
        <v>0</v>
      </c>
    </row>
    <row r="27" spans="2:5">
      <c r="B27" s="95" t="s">
        <v>565</v>
      </c>
      <c r="C27" s="96" t="s">
        <v>566</v>
      </c>
      <c r="D27" s="97">
        <v>0.11</v>
      </c>
      <c r="E27" s="98">
        <v>0.09</v>
      </c>
    </row>
    <row r="28" spans="2:5">
      <c r="B28" s="95" t="s">
        <v>567</v>
      </c>
      <c r="C28" s="96" t="s">
        <v>568</v>
      </c>
      <c r="D28" s="97">
        <v>8.5299999999999994</v>
      </c>
      <c r="E28" s="98">
        <v>6.5</v>
      </c>
    </row>
    <row r="29" spans="2:5">
      <c r="B29" s="95" t="s">
        <v>569</v>
      </c>
      <c r="C29" s="96" t="s">
        <v>570</v>
      </c>
      <c r="D29" s="97">
        <v>0.03</v>
      </c>
      <c r="E29" s="98">
        <v>0.03</v>
      </c>
    </row>
    <row r="30" spans="2:5" ht="15">
      <c r="B30" s="92" t="s">
        <v>571</v>
      </c>
      <c r="C30" s="99" t="s">
        <v>572</v>
      </c>
      <c r="D30" s="100">
        <f>SUM(D20:D29)</f>
        <v>46.239999999999995</v>
      </c>
      <c r="E30" s="101">
        <f>SUM(E20:E29)</f>
        <v>16.260000000000002</v>
      </c>
    </row>
    <row r="31" spans="2:5" ht="15">
      <c r="B31" s="307" t="s">
        <v>573</v>
      </c>
      <c r="C31" s="308"/>
      <c r="D31" s="308"/>
      <c r="E31" s="309"/>
    </row>
    <row r="32" spans="2:5">
      <c r="B32" s="95" t="s">
        <v>574</v>
      </c>
      <c r="C32" s="96" t="s">
        <v>575</v>
      </c>
      <c r="D32" s="97">
        <v>5.23</v>
      </c>
      <c r="E32" s="98">
        <v>3.98</v>
      </c>
    </row>
    <row r="33" spans="2:5">
      <c r="B33" s="95" t="s">
        <v>576</v>
      </c>
      <c r="C33" s="96" t="s">
        <v>577</v>
      </c>
      <c r="D33" s="97">
        <v>0.12</v>
      </c>
      <c r="E33" s="98">
        <v>0.09</v>
      </c>
    </row>
    <row r="34" spans="2:5">
      <c r="B34" s="95" t="s">
        <v>578</v>
      </c>
      <c r="C34" s="96" t="s">
        <v>579</v>
      </c>
      <c r="D34" s="97">
        <v>5.28</v>
      </c>
      <c r="E34" s="98">
        <v>4.0199999999999996</v>
      </c>
    </row>
    <row r="35" spans="2:5">
      <c r="B35" s="95" t="s">
        <v>580</v>
      </c>
      <c r="C35" s="96" t="s">
        <v>581</v>
      </c>
      <c r="D35" s="97">
        <v>3.9</v>
      </c>
      <c r="E35" s="98">
        <v>2.97</v>
      </c>
    </row>
    <row r="36" spans="2:5">
      <c r="B36" s="95" t="s">
        <v>582</v>
      </c>
      <c r="C36" s="96" t="s">
        <v>583</v>
      </c>
      <c r="D36" s="97">
        <v>0.44</v>
      </c>
      <c r="E36" s="98">
        <v>0.34</v>
      </c>
    </row>
    <row r="37" spans="2:5" ht="15">
      <c r="B37" s="92" t="s">
        <v>584</v>
      </c>
      <c r="C37" s="99" t="s">
        <v>585</v>
      </c>
      <c r="D37" s="100">
        <f>SUM(D32:D36)</f>
        <v>14.97</v>
      </c>
      <c r="E37" s="101">
        <f>SUM(E32:E36)</f>
        <v>11.4</v>
      </c>
    </row>
    <row r="38" spans="2:5" ht="15">
      <c r="B38" s="307" t="s">
        <v>586</v>
      </c>
      <c r="C38" s="308"/>
      <c r="D38" s="308"/>
      <c r="E38" s="309"/>
    </row>
    <row r="39" spans="2:5">
      <c r="B39" s="95" t="s">
        <v>587</v>
      </c>
      <c r="C39" s="96" t="s">
        <v>588</v>
      </c>
      <c r="D39" s="97">
        <v>17.02</v>
      </c>
      <c r="E39" s="98">
        <v>5.98</v>
      </c>
    </row>
    <row r="40" spans="2:5" ht="72.75" customHeight="1">
      <c r="B40" s="95" t="s">
        <v>589</v>
      </c>
      <c r="C40" s="102" t="s">
        <v>590</v>
      </c>
      <c r="D40" s="103">
        <v>0.46</v>
      </c>
      <c r="E40" s="104">
        <v>0.35</v>
      </c>
    </row>
    <row r="41" spans="2:5" ht="15">
      <c r="B41" s="92" t="s">
        <v>591</v>
      </c>
      <c r="C41" s="99" t="s">
        <v>592</v>
      </c>
      <c r="D41" s="100">
        <f>SUM(D39:D40)</f>
        <v>17.48</v>
      </c>
      <c r="E41" s="101">
        <f>SUM(E39:E40)</f>
        <v>6.33</v>
      </c>
    </row>
    <row r="42" spans="2:5" ht="15">
      <c r="B42" s="310" t="s">
        <v>593</v>
      </c>
      <c r="C42" s="311"/>
      <c r="D42" s="105">
        <f>(D18+D30+D37+D41)</f>
        <v>115.49</v>
      </c>
      <c r="E42" s="106">
        <f>E18+E30+E37+E41</f>
        <v>70.790000000000006</v>
      </c>
    </row>
    <row r="43" spans="2:5">
      <c r="B43" s="107"/>
      <c r="C43" s="108"/>
      <c r="D43" s="109"/>
      <c r="E43" s="110"/>
    </row>
    <row r="44" spans="2:5">
      <c r="B44" s="107" t="s">
        <v>594</v>
      </c>
      <c r="C44" s="108"/>
      <c r="D44" s="109"/>
      <c r="E44" s="110"/>
    </row>
    <row r="45" spans="2:5" ht="15" thickBot="1">
      <c r="B45" s="111"/>
      <c r="C45" s="112"/>
      <c r="D45" s="112"/>
      <c r="E45" s="113"/>
    </row>
  </sheetData>
  <mergeCells count="10">
    <mergeCell ref="B19:E19"/>
    <mergeCell ref="B31:E31"/>
    <mergeCell ref="B38:E38"/>
    <mergeCell ref="B42:C42"/>
    <mergeCell ref="B2:E2"/>
    <mergeCell ref="B3:E3"/>
    <mergeCell ref="B4:E4"/>
    <mergeCell ref="B5:E5"/>
    <mergeCell ref="B6:E6"/>
    <mergeCell ref="B8:E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CRONOGRAMA</vt:lpstr>
      <vt:lpstr>CPU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Fernando Azevedo</cp:lastModifiedBy>
  <cp:revision>0</cp:revision>
  <cp:lastPrinted>2022-12-26T15:31:59Z</cp:lastPrinted>
  <dcterms:created xsi:type="dcterms:W3CDTF">2022-12-06T15:00:50Z</dcterms:created>
  <dcterms:modified xsi:type="dcterms:W3CDTF">2023-01-23T14:33:58Z</dcterms:modified>
</cp:coreProperties>
</file>