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791" activeTab="0"/>
  </bookViews>
  <sheets>
    <sheet name="1-RESUMO" sheetId="1" r:id="rId1"/>
    <sheet name="2-PLAN-LIC " sheetId="2" r:id="rId2"/>
    <sheet name="3-LS" sheetId="3" r:id="rId3"/>
    <sheet name="4-BDI" sheetId="4" r:id="rId4"/>
    <sheet name="5-COMPOSIÇÕES PROPRIAS" sheetId="5" r:id="rId5"/>
  </sheets>
  <definedNames>
    <definedName name="_xlnm._FilterDatabase" localSheetId="1" hidden="1">'2-PLAN-LIC '!$A$7:$I$95</definedName>
    <definedName name="_xlnm._FilterDatabase" localSheetId="4" hidden="1">'5-COMPOSIÇÕES PROPRIAS'!$A$5:$G$232</definedName>
    <definedName name="_xlfn.COUNTIFS" hidden="1">#NAME?</definedName>
    <definedName name="_xlfn.SUMIFS" hidden="1">#NAME?</definedName>
    <definedName name="_xlnm.Print_Area" localSheetId="0">'1-RESUMO'!$A$1:$E$23</definedName>
    <definedName name="_xlnm.Print_Area" localSheetId="1">'2-PLAN-LIC '!$A$1:$I$97</definedName>
    <definedName name="_xlnm.Print_Area" localSheetId="2">'3-LS'!$A$1:$C$46</definedName>
    <definedName name="_xlnm.Print_Area" localSheetId="3">'4-BDI'!$A$1:$H$46</definedName>
    <definedName name="CÓDIGO" localSheetId="1">'2-PLAN-LIC '!#REF!</definedName>
    <definedName name="CÓDIGO">#REF!</definedName>
    <definedName name="COMPLETA" localSheetId="1">'2-PLAN-LIC '!$A$35:$I$55</definedName>
    <definedName name="COMPLETA">#REF!</definedName>
    <definedName name="_xlnm.Print_Titles" localSheetId="1">'2-PLAN-LIC '!$6:$7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<sst xmlns="http://schemas.openxmlformats.org/spreadsheetml/2006/main" count="955" uniqueCount="396">
  <si>
    <t>Total Geral</t>
  </si>
  <si>
    <t>M2</t>
  </si>
  <si>
    <t>m²</t>
  </si>
  <si>
    <t>m</t>
  </si>
  <si>
    <t>DIVERSOS</t>
  </si>
  <si>
    <t>RESUMO</t>
  </si>
  <si>
    <t>Descrição</t>
  </si>
  <si>
    <t>m³</t>
  </si>
  <si>
    <t>M</t>
  </si>
  <si>
    <t>Item</t>
  </si>
  <si>
    <t>Total</t>
  </si>
  <si>
    <t>Peso (%)</t>
  </si>
  <si>
    <t xml:space="preserve"> 1 </t>
  </si>
  <si>
    <t xml:space="preserve"> 2 </t>
  </si>
  <si>
    <t xml:space="preserve"> 3 </t>
  </si>
  <si>
    <t xml:space="preserve"> 4 </t>
  </si>
  <si>
    <t xml:space="preserve"> 5 </t>
  </si>
  <si>
    <t xml:space="preserve"> 6 </t>
  </si>
  <si>
    <t xml:space="preserve"> 7 </t>
  </si>
  <si>
    <t xml:space="preserve"> 8 </t>
  </si>
  <si>
    <t xml:space="preserve"> 9 </t>
  </si>
  <si>
    <t xml:space="preserve"> 10 </t>
  </si>
  <si>
    <t>Und</t>
  </si>
  <si>
    <t>Quant.</t>
  </si>
  <si>
    <t>Valor Unit</t>
  </si>
  <si>
    <t>Valor Unit com BDI</t>
  </si>
  <si>
    <t>KG</t>
  </si>
  <si>
    <t>TOTEM</t>
  </si>
  <si>
    <t>JOGO DE MESA COM 4 CADEIRAS EM CONCRETO ARMADO</t>
  </si>
  <si>
    <t>BRINQUEDOS</t>
  </si>
  <si>
    <t>REDE DE ESCALADA EM CORDA 40 MM</t>
  </si>
  <si>
    <t>un</t>
  </si>
  <si>
    <t>AGARRAS DE ESCLADA</t>
  </si>
  <si>
    <t>INSTALAÇÃO ELETRICA</t>
  </si>
  <si>
    <t>PAVIMENTAÇÃO</t>
  </si>
  <si>
    <t>BANCO DECORATIVO EM CONCRETO ARMADO E COM PINTURA EPOXI</t>
  </si>
  <si>
    <t>ESTRUTURA DE MADEIRA</t>
  </si>
  <si>
    <t>TELHA CERÂMICA</t>
  </si>
  <si>
    <t>TOMADA MÉDIA DE EMBUTIR (2 MÓDULOS), 2P+T 20 A, INCLUINDO SUPORTE E PLACA - FORNECIMENTO E INSTALAÇÃO. AF_12/2015</t>
  </si>
  <si>
    <t>TOMADA BAIXA DE EMBUTIR (2 MÓDULOS), 2P+T 20 A, INCLUINDO SUPORTE E PLACA - FORNECIMENTO E INSTALAÇÃO. AF_12/2015</t>
  </si>
  <si>
    <t>REVESTIMENTO CERÂMICO</t>
  </si>
  <si>
    <t>ESQUADRIAS E DIVISORIAS</t>
  </si>
  <si>
    <t>BANCO MOLA DE 5" CONF. DETALHE</t>
  </si>
  <si>
    <t>URBANIZAÇÃO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</si>
  <si>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</si>
  <si>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</si>
  <si>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</si>
  <si>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</si>
  <si>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</si>
  <si>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</si>
  <si>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</si>
  <si>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</si>
  <si>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</si>
  <si>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4.1</t>
  </si>
  <si>
    <t>COBERTURA - TELHA ALUMINIO TRAPEZOIDAL E= 0,5MM</t>
  </si>
  <si>
    <t>1.4</t>
  </si>
  <si>
    <t>5.1</t>
  </si>
  <si>
    <t>6.1</t>
  </si>
  <si>
    <t>6.2</t>
  </si>
  <si>
    <t>6.3</t>
  </si>
  <si>
    <t>7.1</t>
  </si>
  <si>
    <t>7.2</t>
  </si>
  <si>
    <t>8.1</t>
  </si>
  <si>
    <t>8.2</t>
  </si>
  <si>
    <t>9.1</t>
  </si>
  <si>
    <t>9.2</t>
  </si>
  <si>
    <t>9.3</t>
  </si>
  <si>
    <t>1.3</t>
  </si>
  <si>
    <t xml:space="preserve">REVESTIMENTO </t>
  </si>
  <si>
    <t>INSTALAÇÃO HIDROSSANITÁRIA</t>
  </si>
  <si>
    <t>FORNECIMENTO E INSTALAÇÃO DE GRAMA SINTÉTICA 42MM, ALTA DURABILIDADE, COR VERDE, PROTEÇÃO RAIOS UV E LUZ SOLAR, INCLUSO COLA, TYPE, AREIA TRATADA, BORRACHA E MÃO DE OBRA ESPECIALIZADA</t>
  </si>
  <si>
    <t>LIXEIRA EM TELA MOEDA</t>
  </si>
  <si>
    <t>PARQUE INFANTIL COLORIDO EM MADEIRA
FABRICADO EM MADEIRA E POLIETILENO COM 7  PLATAFORMAS EM ESTRUTURA METÁLICA , 2 TUBOS DE LIGAÇÃO, 3 TOBOGÃS, 3 ESCORREGADORES E 1  ESCADA (CONFORME PADRÃO ABNT).
LARGURA: 9,90M
COMPRIMENTO: 12,00M</t>
  </si>
  <si>
    <t>GANGORRA
ESTRUTURA METÁLICA TUBOLAR COM ASSENTO EM MADEIRA PLÁSTICA MACIÇA E PINTURA ELETROSTÁTICA.</t>
  </si>
  <si>
    <t>CARROSSEL 8 LUGARES
ESTRUTURA EM AÇO GALVANIZADO E ASSENTO 
EM MADEIRA PLÁSTICA COM 2 ROLAMENTOS PARA MOVIMENTO.</t>
  </si>
  <si>
    <t>PONTO ELETRICO ESTABILIZADO (INCL. ELETR.,CX.,FIAÇAO E TOMADA)</t>
  </si>
  <si>
    <t>MANGUEIRA 2F LED BR 11MM 50M 127V</t>
  </si>
  <si>
    <t xml:space="preserve">REFLETOR DE LED </t>
  </si>
  <si>
    <t>PONTO DE AGUA (INCL. TUBOS E CONEXOES)</t>
  </si>
  <si>
    <t>PONTO DE ESGOTO (INCL. TUBOS, CONEXOES,CX. E RALOS)</t>
  </si>
  <si>
    <t>PIA 01 CUBA EM AÇO INOX C/TORN.,SIFAO E VALV.(1,50M)</t>
  </si>
  <si>
    <t>LAVATORIO DE LOUÇA C/COL.,TORNEIRA,SIFAO E VALV.</t>
  </si>
  <si>
    <t>BACIA SIFONADA C/CX. DESCARGA ACOPLADA C/ ASSENTO</t>
  </si>
  <si>
    <t>DIVISÓRIA EM GRANITO CINZA - INCL. FERRAG. DE FIXAÇÃO</t>
  </si>
  <si>
    <t>COBERTURAS</t>
  </si>
  <si>
    <t>PINTURAS</t>
  </si>
  <si>
    <t>4.2</t>
  </si>
  <si>
    <t>4.3</t>
  </si>
  <si>
    <t>5.2</t>
  </si>
  <si>
    <t>6.4</t>
  </si>
  <si>
    <t>6.6</t>
  </si>
  <si>
    <t>6.7</t>
  </si>
  <si>
    <t>6.8</t>
  </si>
  <si>
    <t>7.3</t>
  </si>
  <si>
    <t>8.3</t>
  </si>
  <si>
    <t>RETIRADAS E DEMOLIÇÕES</t>
  </si>
  <si>
    <t>RETIRADA DE EQUIPAMENTO DE GINASTICA E BRINQUEDOS DO PLAYGROUND</t>
  </si>
  <si>
    <t>CORTE RASO E RECORTE DE ÁRVORE COM DIÂMETRO DE TRONCO MAIOR OU IGUAL A 0,60 M.AF_05/2018</t>
  </si>
  <si>
    <t>RETIRADA DE ENTULHO - MANUALMENTE (INCLUINDO CAIXA COLETORA)</t>
  </si>
  <si>
    <t>PISO DE BORRACHA ESPORTIVO, ESPESSURA 15MM, ASSENTADO COM ARGAMASSA. AF_09/2020</t>
  </si>
  <si>
    <t xml:space="preserve">RESINA P/ PISO </t>
  </si>
  <si>
    <t>PAREDES E PAINÉIS</t>
  </si>
  <si>
    <t>MASSA ÚNICA, PARA RECEBIMENTO DE PINTURA, EM ARGAMASSA TRAÇO 1:2:8, PREPARO MECÂNICO COM BETONEIRA 400L, APLICADA MANUALMENTE EM FACES INTERNAS DE PAREDES, ESPESSURA DE 20MM, COM EXECUÇÃO DE TALISCAS. AF_06/2014</t>
  </si>
  <si>
    <t>CONTRAPISO EM ARGAMASSA TRAÇO 1:4 (CIMENTO E AREIA), PREPARO MANUAL, APLICADO EM ÁREAS SECAS SOBRE LAJE, ADERIDO, ACABAMENTO NÃO REFORÇADO, ESPESSURA 4CM. AF_07/2021</t>
  </si>
  <si>
    <t>PLACA DE INAGURAÇÃO COMPLETA</t>
  </si>
  <si>
    <t>pt</t>
  </si>
  <si>
    <t>PLAYGROUND MÓDULAR COM TELHADO
PINTURA COM ADITIVOS UV QUE GARANTE A COLORAÇÃO ORIGINAL MESMO EXPOSTO AO TEMPO COM TORRE COBERTA, ESCORRAGEDORES E PASSARELA.</t>
  </si>
  <si>
    <t xml:space="preserve">PLAYGROUND MÓDULAR SEM TELHADO
PINTURA COM ADITIVOS CONTRA UV QUE GARANTE A COLORAÇÃO ORIGINAL MESMO EXPOSTO AO TEMPO COM TORRE E ESCALADA, ESCORREGADORES, PASSARELA E TUBOS </t>
  </si>
  <si>
    <t>PISO CIMENTADO, TRAÇO 1:3 (CIMENTO E AREIA), ACABAMENTO LISO, ESPESSURA 3,0 CM, PREPARO MECÂNICO DA ARGAMASSA. AF_09/2020</t>
  </si>
  <si>
    <t>BLOCO DE CONCRETO INTERTRAVADO E=8CM (INCL. COLCHAO DE AREIA E REJUNTAMENTO)</t>
  </si>
  <si>
    <t>PLANTIO DE GRAMA (INCL. TERRA PRETA) - GERAL</t>
  </si>
  <si>
    <t>FLOREIRAS EM CONCRETO ARMADO E= 10 CM, COM ILUMINAÇÃO DE LED COM PINTUTA EPOXI</t>
  </si>
  <si>
    <t>CERCA C/ MOURÃO EM CONCRETO E TELA DE ARAME GALVANIZADO H=2,0M</t>
  </si>
  <si>
    <t>SUPERESTRUTURA</t>
  </si>
  <si>
    <t>FORMA PARA VIGAS (PERCINTAS) E PILARES</t>
  </si>
  <si>
    <t>ESCAVAÇÃO MANUAL DE VALA COM PROFUNDIDADE MENOR OU IGUAL A 1,30 M. AF_02/2021</t>
  </si>
  <si>
    <t>1.5</t>
  </si>
  <si>
    <t>1.6</t>
  </si>
  <si>
    <t>1.7</t>
  </si>
  <si>
    <t>1.8</t>
  </si>
  <si>
    <t>1.9</t>
  </si>
  <si>
    <t>9.10</t>
  </si>
  <si>
    <t>9.9</t>
  </si>
  <si>
    <t>3.4</t>
  </si>
  <si>
    <t>3.5</t>
  </si>
  <si>
    <t>RETIRADA E RASPAGEM DE PINTURA ANTIGA</t>
  </si>
  <si>
    <t>1.10</t>
  </si>
  <si>
    <t>6.5</t>
  </si>
  <si>
    <t>6.9</t>
  </si>
  <si>
    <t>8.4</t>
  </si>
  <si>
    <t>8.5</t>
  </si>
  <si>
    <t>8.6</t>
  </si>
  <si>
    <t>9.4</t>
  </si>
  <si>
    <t>9.5</t>
  </si>
  <si>
    <t>9.6</t>
  </si>
  <si>
    <t>9.7</t>
  </si>
  <si>
    <t>9.8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</si>
  <si>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</si>
  <si>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</si>
  <si>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</si>
  <si>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</si>
  <si>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</si>
  <si>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</si>
  <si>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</si>
  <si>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</si>
  <si>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</si>
  <si>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11.3</t>
  </si>
  <si>
    <t>11.4</t>
  </si>
  <si>
    <t>11.5</t>
  </si>
  <si>
    <t>12.1</t>
  </si>
  <si>
    <t>12.2</t>
  </si>
  <si>
    <t>13.1</t>
  </si>
  <si>
    <t>13.2</t>
  </si>
  <si>
    <t>13.3</t>
  </si>
  <si>
    <t>9.11</t>
  </si>
  <si>
    <t>9.12</t>
  </si>
  <si>
    <t>9.13</t>
  </si>
  <si>
    <t>9.14</t>
  </si>
  <si>
    <t>BALANÇO ADAPTADO FRONTAL CADEIRANTE                                                                                                             TUBOS DE 02 POLEGADAS (PÉS E TRAVESSÃO). | TUBO DE 02 POLEGADA (CORREMÃO E SUSTENTAÇÃO). | CHAPAS XADREZ ANTI-DERRAPANTE 1 / 8. TODOS NA PAREDE DE 02 MM.</t>
  </si>
  <si>
    <t>BALANÇO AMERICANO SIMPLES ADAPTADO CADEIRANTE.                                                                                                  TUBOS DE 02 POLEGADAS (PÉS E TRAVESSÃO). | TUBO DE 02 POLEGADA (CORREMÃO E SUSTENTAÇÃO). | CHAPAS XADREZ ANTI-DERRAPANTE 1 / 8. TODOS NA PAREDE DE 02 MM.</t>
  </si>
  <si>
    <t>GIRA-GIRA ADAPTADO CADEIRANTE.                                                                                                                                      TUBOS DE 02 POLEGADAS (PÉS E TRAVESSÃO). | TUBO DE 02 POLEGADA (CORREMÃO E SUSTENTAÇÃO). | CHAPAS XADREZ ANTI-DERRAPANTE 1 / 8. TODOS NA PAREDE DE 02 MM.</t>
  </si>
  <si>
    <t>GANGORRA ADAPTADA CADEIRANTE.                                                                                                                                 TUBOS DE 02 POLEGADAS (PÉS E TRAVESSÃO). | TUBO DE 02 POLEGADA (CORREMÃO E SUSTENTAÇÃO). | CHAPAS XADREZ ANTI-DERRAPANTE 1 / 8. TODOS NA PAREDE DE 02 MM.</t>
  </si>
  <si>
    <t>BANCO EM CONCRETO ARMADO COM ACABAMENTO EM RESINA EPOXI</t>
  </si>
  <si>
    <t>m3</t>
  </si>
  <si>
    <t xml:space="preserve">CONCRETO ARMADO FCK=30MPA C/ FORMA APARENTE - 1 REAPROVEITAMENTO (INCL. LANÇAMENTO E 
 ADENSAMENTO) </t>
  </si>
  <si>
    <t>LIXEIRA SELETIVA</t>
  </si>
  <si>
    <t>13.4</t>
  </si>
  <si>
    <t>TOTAL GERAL</t>
  </si>
  <si>
    <t>ORÇAMENTO ANALÍTICO</t>
  </si>
  <si>
    <t>PREFEITURA MUNICIPAL DE ANANINDEUA</t>
  </si>
  <si>
    <t>SECRETARIA MUNICIPAL DE SANEAMENTO E INFRAESTRUTURA - SESAN</t>
  </si>
  <si>
    <t>COMPOSIÇÃO DE TAXA DE BDI</t>
  </si>
  <si>
    <t>BENEFICIOS E DESPESAS DIRETAS E INDIRETAS</t>
  </si>
  <si>
    <t>ITEM</t>
  </si>
  <si>
    <t>DESCRIÇÃO</t>
  </si>
  <si>
    <t>%</t>
  </si>
  <si>
    <t>1 - ADMINISTRAÇÃO CENTRAL</t>
  </si>
  <si>
    <t>MANUTENÇÃO E OPERAÇÃO DO ESCRITÓRIO CENTRAL - AC</t>
  </si>
  <si>
    <t>RISCOS E EVENTUAIS - R</t>
  </si>
  <si>
    <t>Total da Administração Central</t>
  </si>
  <si>
    <t xml:space="preserve">2 - DESPESAS FISCAIS </t>
  </si>
  <si>
    <t>ISS - IMPOSTO SOBRE SERVIÇO (TRIBUTO MUNICIPAL)</t>
  </si>
  <si>
    <t>PIS - PROGRAMAÇÃO DE INTEGRAÇÃO SOCIAL (TRUBUTO FEDERAL)</t>
  </si>
  <si>
    <t>COFINS - FINANC. DA SEGURIDADE SOCIAL (TRUBUTO FEDERAL)</t>
  </si>
  <si>
    <t>CPRB - Variável de Desoneração de 4,5%</t>
  </si>
  <si>
    <t>Total da Despesas Fiscais - I</t>
  </si>
  <si>
    <t>3 - OUTROS</t>
  </si>
  <si>
    <t>BONIFICAÇÃO DA EMPRESA - L</t>
  </si>
  <si>
    <t>DESPESAS FINANCEIRAS - DF</t>
  </si>
  <si>
    <t>SEGURO OBRIGATÓRIO - S+G</t>
  </si>
  <si>
    <t>BONIFICAÇÃO E DESPESAS INDIRETAS (B.D.I.)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</si>
  <si>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</si>
  <si>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</si>
  <si>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</si>
  <si>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</si>
  <si>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</si>
  <si>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</si>
  <si>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</si>
  <si>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</si>
  <si>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</si>
  <si>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</si>
  <si>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</si>
  <si>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</si>
  <si>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</si>
  <si>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</si>
  <si>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</si>
  <si>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DISCRIMINAÇÃO DOS ENCARGOS SOCIAIS SOBRE A MÃO DE OBRA (SEM DESONERAÇÃO)</t>
  </si>
  <si>
    <t>CÓDIGO</t>
  </si>
  <si>
    <t xml:space="preserve"> DESCRIÇÃO</t>
  </si>
  <si>
    <t>HORISTA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</si>
  <si>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</si>
  <si>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</si>
  <si>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</si>
  <si>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</si>
  <si>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</si>
  <si>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</si>
  <si>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</si>
  <si>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</si>
  <si>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</si>
  <si>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</si>
  <si>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</si>
  <si>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</si>
  <si>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</si>
  <si>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</si>
  <si>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</si>
  <si>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</si>
  <si>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</si>
  <si>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</si>
  <si>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</si>
  <si>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</si>
  <si>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</si>
  <si>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</si>
  <si>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</si>
  <si>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</si>
  <si>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</si>
  <si>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</si>
  <si>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</si>
  <si>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</si>
  <si>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</si>
  <si>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</si>
  <si>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</si>
  <si>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</si>
  <si>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</si>
  <si>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</si>
  <si>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</si>
  <si>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</si>
  <si>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</si>
  <si>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</si>
  <si>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</si>
  <si>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</si>
  <si>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</si>
  <si>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</si>
  <si>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</si>
  <si>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</si>
  <si>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</si>
  <si>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</si>
  <si>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</si>
  <si>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</si>
  <si>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</si>
  <si>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</si>
  <si>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</si>
  <si>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</si>
  <si>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</si>
  <si>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</si>
  <si>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</si>
  <si>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</si>
  <si>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</si>
  <si>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</si>
  <si>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</si>
  <si>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</si>
  <si>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</si>
  <si>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</si>
  <si>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</si>
  <si>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</si>
  <si>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*GRUPO E</t>
  </si>
  <si>
    <t>TOTAL (A+B+C+D+E)</t>
  </si>
  <si>
    <t>Código</t>
  </si>
  <si>
    <t>COMPOSIÇÃO UNITÁRIA</t>
  </si>
  <si>
    <t>FONTE</t>
  </si>
  <si>
    <t>UND.</t>
  </si>
  <si>
    <t>QUANT.</t>
  </si>
  <si>
    <t>VALOR UNIT.</t>
  </si>
  <si>
    <t>TOTAL</t>
  </si>
  <si>
    <t>PRÓPRIO</t>
  </si>
  <si>
    <t>CJ</t>
  </si>
  <si>
    <t>UN</t>
  </si>
  <si>
    <t/>
  </si>
  <si>
    <t>UND</t>
  </si>
  <si>
    <t>H</t>
  </si>
  <si>
    <t>PEDREIRO COM ENCARGOS COMPLEMENTARES</t>
  </si>
  <si>
    <t>SERVENTE COM ENCARGOS COMPLEMENTARES</t>
  </si>
  <si>
    <t>M3</t>
  </si>
  <si>
    <t>PT</t>
  </si>
  <si>
    <t>PÇ</t>
  </si>
  <si>
    <t>BANCO DECORATIVO EM CONCRETO ARMADO C/ PINTURA EPOXI E TAMPO DE MADEIRA</t>
  </si>
  <si>
    <t>PINTURA COM TINTA EPOXÍDICA DE FUNDO APLICADA A ROLO OU PINCEL SOBRE PERFIL METÁLICO EXECUTADO EM FÁBRICA (POR DEMÃO). AF_01/2020</t>
  </si>
  <si>
    <t>TAMPO DE MADEIRA</t>
  </si>
  <si>
    <t>CHP</t>
  </si>
  <si>
    <t>CHI</t>
  </si>
  <si>
    <t>TOTENS</t>
  </si>
  <si>
    <t>ESMALTE SOBRE GRADE DE FERRO (SUPERF. APARELHADA)</t>
  </si>
  <si>
    <t>PLACA DE INAUGURACAO METALICA, *40* CM X *60* CM</t>
  </si>
  <si>
    <t>BARRA DE FERRO CHATO, RETANGULAR, 38,1 MM X 12,7 MM (L X E), 3,79 KG/M</t>
  </si>
  <si>
    <t>TUBO ACO CARBONO SEM COSTURA 2", E= *3,91* MM, SCHEDULE 40, *5,43* KG/M</t>
  </si>
  <si>
    <t>ARMAÇÃO DE PILAR OU VIGA DE ESTRUTURA DE CONCRETO ARMADO EMBUTIDA EM ALVENARIA DE VEDAÇÃO UTILIZANDO AÇO CA-60 DE 5,0 MM - MONTAGEM. AF_06/2022</t>
  </si>
  <si>
    <t>SINAPI</t>
  </si>
  <si>
    <t>SEDOP</t>
  </si>
  <si>
    <t xml:space="preserve">SEDOP </t>
  </si>
  <si>
    <t>CONCRETO C/ SEIXO FCK=30 MPA (INCL. LANÇAMENTO E ADENSAMENTO)</t>
  </si>
  <si>
    <t>ALVENARIA DE VEDAÇÃO DE BLOCOS CERÂMICOS FURADOS NA HORIZONTAL DE 14X9X19 CM (ESPESSURA 14 CM, BLOCO DEITADO) E ARGAMASSA DE ASSENTAMENTO COM PREPARO MANUAL. AF_12/2021</t>
  </si>
  <si>
    <t>ALVENARIA DE VEDAÇÃO DE BLOCOS CERÂMICOS FURADOS NA HORIZONTAL DE 9X19X19 CM (ESPESSURA 9 CM) E ARGAMASSA DE ASSENTAMENTO COM PREPARO MANUAL. AF_12/2021</t>
  </si>
  <si>
    <t>TAPUME COM TELHA METÁLICA (H=2,00M)</t>
  </si>
  <si>
    <t>ACRÍLICA ACETINADA C/ MASSA E SELADOR - INTERNA E EXTERNA</t>
  </si>
  <si>
    <t>CHAPISCO APLICADO EM ALVENARIA (COM PRESENÇA DE VÃOS) E ESTRUTURAS DE CONCRETO DE FACHADA, COM COLHER DE PEDREIRO.  ARGAMASSA TRAÇO 1:3 COM PREPARO EM BETONEIRA 400L. AF_10/2022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</si>
  <si>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</t>
  </si>
  <si>
    <t>PISO EM GRANILITE, MARMORITE OU GRANITINA EM AMBIENTES INTERNOS, COM ESPESSURA DE 8 MM, INCLUSO MISTURA EM BETONEIRA, COLOCAÇÃO DAS JUNTAS, APLICAÇÃO DO PISO, 4 POLIMENTOS COM POLITRIZ, ESTUCAMENTO, SELADOR E CERA. AF_06/2022</t>
  </si>
  <si>
    <t>Custo Direto</t>
  </si>
  <si>
    <t>Valor BDI</t>
  </si>
  <si>
    <t>CP01</t>
  </si>
  <si>
    <t>PRÓRPRIA</t>
  </si>
  <si>
    <t>Fonte</t>
  </si>
  <si>
    <t>m2</t>
  </si>
  <si>
    <t>FORRO DE PVC, LISO, PARA AMBIENTES COMERCIAIS, INCLUSIVE ESTRUTURA DE FIXAÇÃO. AF_05/2017_PS</t>
  </si>
  <si>
    <t>ASSENTAMENTO DE GUIA (MEIO-FIO) EM TRECHO CURVO, CONFECCIONADA EM CONCRETO PRÉ-FABRICADO, DIMENSÕES 100X15X13X30 CM (COMPRIMENTO X BASE INFERIOR X BASE SUPERIOR X ALTURA), PARA VIAS URBANAS (USO VIÁRIO). AF_06/2016</t>
  </si>
  <si>
    <t>PORTA EM ALUMÍNIO DE ABRIR TIPO VENEZIANA COM GUARNIÇÃO, FIXAÇÃO COM PARAFUSOS - FORNECIMENTO E INSTALAÇÃO. AF_12/2019</t>
  </si>
  <si>
    <t>CORRIMÃO SIMPLES, DIÂMETRO EXTERNO = 1 1/2, EM AÇO GALVANIZADO. AF_04/2019_PS</t>
  </si>
  <si>
    <t>LUMINÁRIA TIPO PLAFON REDONDO COM VIDRO FOSCO, DE SOBREPOR, COM 1 LÂMPADA FLUORESCENTE DE 15 W, SEM REATOR - FORNECIMENTO E INSTALAÇÃO. AF_02/2020</t>
  </si>
  <si>
    <t>PONTO DE LUZ / FORÇA (C/TUBUL., CX. E FIAÇAO) ATE 200W</t>
  </si>
  <si>
    <t>ORSE</t>
  </si>
  <si>
    <t>Mangueira 2F LED BR 13MM 127V G-Light ou similar</t>
  </si>
  <si>
    <t xml:space="preserve">Fonte Driver externa de 250ww, tensão de entrada AC 90 a 305v, tensão de saída DC 12v, uso externo </t>
  </si>
  <si>
    <t>CP02</t>
  </si>
  <si>
    <t>CP03</t>
  </si>
  <si>
    <t>CP04</t>
  </si>
  <si>
    <t>CP05</t>
  </si>
  <si>
    <t>CP06</t>
  </si>
  <si>
    <t>Refletor Holofote MicroLED Slim 400W Branco Frio</t>
  </si>
  <si>
    <t>DEMOLIÇÃO DE PILARES E VIGAS EM CONCRETO ARMADO, DE FORMA MANUAL, SEM REAPROVEITAMENTO. AF_12/2017</t>
  </si>
  <si>
    <t>DEMOLIÇÃO DE ALVENARIA PARA QUALQUER TIPO DE BLOCO, DE FORMA MECANIZADA, SEM REAPROVEITAMENTO. AF_12/2017</t>
  </si>
  <si>
    <t>DEMOLIÇÃO DE LAJES, DE FORMA MECANIZADA COM MARTELETE, SEM REAPROVEITAMENTO. AF_12/2017</t>
  </si>
  <si>
    <t>DEMOLIÇÃO DE PAVIMENTO INTERTRAVADO, DE FORMA MANUAL, COM REAPROVEITAMENTO. AF_12/2017</t>
  </si>
  <si>
    <t>REMOÇÃO DE TELHAS, DE FIBROCIMENTO, METÁLICA E CERÂMICA, DE FORMA MANUAL, SEM REAPROVEITAMENTO. AF_12/2017</t>
  </si>
  <si>
    <t>RETIRADA DE EQUIPAMENTO DE GINASTICA E BRINQUEDOS</t>
  </si>
  <si>
    <t>CP07</t>
  </si>
  <si>
    <t>CP08</t>
  </si>
  <si>
    <t>CP09</t>
  </si>
  <si>
    <t>CP10</t>
  </si>
  <si>
    <t>CP11</t>
  </si>
  <si>
    <t>CP12</t>
  </si>
  <si>
    <t>AGARRAS DE ESCALADA (160 UND)</t>
  </si>
  <si>
    <t xml:space="preserve"> KIT ARENITO G – SIMULA FORMATO DE ROCHA – TAM G – 10 PÇS APROX 3,3KG</t>
  </si>
  <si>
    <t>KIT</t>
  </si>
  <si>
    <t>CP13</t>
  </si>
  <si>
    <t>CP14</t>
  </si>
  <si>
    <t>INSTALAÇÃO DE BALANÇO DE 2 LUGARES COM ESTRUTURA METÁLICA EM TUBOS DE AÇO CARBONO, INSTALADO SOBRE PISO DE CONCRETO EXISTENTE. AF_10/2021</t>
  </si>
  <si>
    <t>Cj</t>
  </si>
  <si>
    <t>MARTELETE OU ROMPEDOR PNEUMÁTICO MANUAL, 28 KG, COM SILENCIADOR - CHP DIURNO. AF_07/2016</t>
  </si>
  <si>
    <t>MARTELETE OU ROMPEDOR PNEUMÁTICO MANUAL, 28 KG, COM SILENCIADOR - CHI DIURNO. AF_07/2016</t>
  </si>
  <si>
    <t>PEDRA BRITADA N. 1 (9,5 A 19 MM) POSTO PEDREIRA/FORNECEDOR, SEM FRETE</t>
  </si>
  <si>
    <t>ARGAMASSA TRAÇO 1:3 (CIMENTO E AREIA MÉDIA) PARA CONTRAPISO, PREPARO MECÂNICO COM BETONEIRA 400 L. AF_06/2014</t>
  </si>
  <si>
    <t>BALANCO DE 2 LUGARES PARA PARQUINHO, COM ESTRUTURA METALICA EM TUBOS DE ACO CARBONO PINTURA AUTOMOTIVA, ASSENTOS EM MADEIRA PINTADA, CORRENTES EM ACO</t>
  </si>
  <si>
    <t>CP15</t>
  </si>
  <si>
    <t>CP16</t>
  </si>
  <si>
    <t>BALANÇO 4 LUGARES ESTRUTURA EM AÇO GALVANIZADO E ASSENTO 
EM BORRACHA COM PINTURA ELETROSTÁTICA COM REFORÇO EM ESTRUTURA METÁLICA.</t>
  </si>
  <si>
    <t>ESCORREGADOR ESTRUTURA EM AÇO GALVANIZADO E POLIETILENO COM PINTURA ELETROSTÁTICA NOS TUBOS E ASSOALHO EM MADEIRA PLÁSTICA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</si>
  <si>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</si>
  <si>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</si>
  <si>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</si>
  <si>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</si>
  <si>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</si>
  <si>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</si>
  <si>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</si>
  <si>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</si>
  <si>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</si>
  <si>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</si>
  <si>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BALANÇO ADAPTADO FRONTAL CADEIRANTE TUBOS DE 02 POLEGADAS (PÉS E TRAVESSÃO). | TUBO DE 02 POLEGADA (CORREMÃO E SUSTENTAÇÃO). | CHAPAS XADREZ ANTI-DERRAPANTE 1 / 8. TODOS NA PAREDE DE 02 MM.</t>
  </si>
  <si>
    <t>BALANÇO AMERICANO SIMPLES ADAPTADO CADEIRANTE. TUBOS DE 02 POLEGADAS (PÉS E TRAVESSÃO). | TUBO DE 02 POLEGADA (CORREMÃO E SUSTENTAÇÃO). | CHAPAS XADREZ ANTI-DERRAPANTE 1 / 8. TODOS NA PAREDE DE 02 MM.</t>
  </si>
  <si>
    <t>GIRA-GIRA ADAPTADO CADEIRANTE. TUBOS DE 02 POLEGADAS (PÉS E TRAVESSÃO). | TUBO DE 02 POLEGADA (CORREMÃO E SUSTENTAÇÃO). | CHAPAS XADREZ ANTI-DERRAPANTE 1 / 8. TODOS NA PAREDE DE 02 MM.</t>
  </si>
  <si>
    <t>GANGORRA ADAPTADA CADEIRANTE. TUBOS DE 02 POLEGADAS (PÉS E TRAVESSÃO). | TUBO DE 02 POLEGADA (CORREMÃO E SUSTENTAÇÃO). | CHAPAS XADREZ ANTI-DERRAPANTE 1 / 8. TODOS NA PAREDE DE 02 MM.</t>
  </si>
  <si>
    <t>BALANÇO 4 LUGARES ESTRUTURA EM AÇO GALVANIZADO E ASSENTO EM BORRACHA COM PINTURA ELETROSTÁTICA COM REFORÇO EM ESTRUTURA METÁLICA.</t>
  </si>
  <si>
    <t>BALANÇO 2 LUGARES ESTRUTURA EM AÇO GALVANIZADO E ASSENTO EM BORRACHA COM PINTURA ELETROSTÁTICA COM REFORÇO EM ESTRUTURA METÁLICA.</t>
  </si>
  <si>
    <t>CARROSSEL 8 LUGARES ESTRUTURA EM AÇO GALVANIZADO E ASSENTO EM MADEIRA PLÁSTICA COM 2 ROLAMENTOS PARA MOVIMENTO.</t>
  </si>
  <si>
    <t>GANGORRA ESTRUTURA METÁLICA TUBOLAR COM ASSENTO EM MADEIRA PLÁSTICA MACIÇA E PINTURA ELETROSTÁTICA.</t>
  </si>
  <si>
    <t xml:space="preserve">PLAYGROUND MÓDULAR SEM TELHADO PINTURA COM ADITIVOS CONTRA UV QUE GARANTE A COLORAÇÃO ORIGINAL MESMO EXPOSTO AO TEMPO COM TORRE E ESCALADA, ESCORREGADORES, PASSARELA E TUBOS </t>
  </si>
  <si>
    <t>PARQUE INFANTIL COLORIDO EM MADEIRA FABRICADO EM MADEIRA E POLIETILENO COM 7  PLATAFORMAS EM ESTRUTURA METÁLICA , 2 TUBOS DE LIGAÇÃO, 3 TOBOGÃS, 3 ESCORREGADORES E 1  ESCADA (CONFORME PADRÃO ABNT).
LARGURA: 9,90M
COMPRIMENTO: 12,00M</t>
  </si>
  <si>
    <t>PLAYGROUND MÓDULAR COM TELHADO PINTURA COM ADITIVOS UV QUE GARANTE A COLORAÇÃO ORIGINAL MESMO EXPOSTO AO TEMPO COM TORRE COBERTA, ESCORRAGEDORES E PASSARELA.</t>
  </si>
  <si>
    <t>ATA DE REGISTRO DE PREÇO PARA MANUTENÇÕES DE OBRAS CIVIS EM PRAÇAS,</t>
  </si>
  <si>
    <t xml:space="preserve">             ATA DE REGISTRO DE PREÇO PARA MANUTENÇÕES DE OBRAS CIVIS EM PRAÇAS,</t>
  </si>
  <si>
    <t xml:space="preserve">           LOGRADOUROS E EQUIPAMENTOS PÚBLICOS DO MUNICIPIO DE ANANINDEUA </t>
  </si>
  <si>
    <t xml:space="preserve">                 ATA DE REGISTRO DE PREÇO PARA MANUTENÇÕES DE OBRAS CIVIS EM PRAÇAS, LOGRADOUROS E EQUIPAMENTOS PÚBLICOS DO MUNICIPIO DE ANANINDEUA</t>
  </si>
  <si>
    <t xml:space="preserve">        ATA DE REGISTRO DE PREÇO PARA MANUTENÇÕES DE OBRAS CIVIS EM PRAÇAS,</t>
  </si>
  <si>
    <t xml:space="preserve">                                    LOGRADOUROS E EQUIPAMENTOS PÚBLICOS DO MUNICIPIO DE ANANINDEUA</t>
  </si>
  <si>
    <t xml:space="preserve">                                   LOGRADOUROS E EQUIPAMENTOS PÚBLICOS DO MUNICIPIO DE ANANINDEUA</t>
  </si>
  <si>
    <t>OBRA:   ATA DE REGISTRO DE PREÇO PARA MANUTENÇÕES DE OBRAS CIVIS EM PRAÇAS, LOGRADOUROS E EQUIPAMENTOS PÚBLICOS DO MUNICIPIO DE ANANINDEUA</t>
  </si>
  <si>
    <t>SINAPI - JANEIRO 2023 S/ DESONERAÇÃO - SEDOP FEVEREIRO 2023</t>
  </si>
  <si>
    <r>
      <t>DATA: 02</t>
    </r>
    <r>
      <rPr>
        <sz val="10"/>
        <rFont val="Calibri"/>
        <family val="2"/>
      </rPr>
      <t>/03/2023</t>
    </r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</si>
</sst>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R$&quot;\ #,##0.00"/>
    <numFmt numFmtId="169" formatCode="_(&quot;Cr$&quot;* #,##0.00_);_(&quot;Cr$&quot;* \(#,##0.00\);_(&quot;Cr$&quot;* &quot;-&quot;??_);_(@_)"/>
    <numFmt numFmtId="170" formatCode="#,##0.00_ ;[Red]\-#,##0.00\ "/>
    <numFmt numFmtId="171" formatCode="dd/mm/yy;@"/>
    <numFmt numFmtId="172" formatCode="#,##0.00\ %"/>
    <numFmt numFmtId="173" formatCode="#,##0.000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0.0%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[$-416]dddd\,\ d&quot; de &quot;mmmm&quot; de &quot;yyyy"/>
    <numFmt numFmtId="186" formatCode="0.0000000"/>
    <numFmt numFmtId="187" formatCode="0.00000000"/>
    <numFmt numFmtId="188" formatCode="0.000000000"/>
    <numFmt numFmtId="189" formatCode="0.000000"/>
    <numFmt numFmtId="190" formatCode="0.00000"/>
    <numFmt numFmtId="191" formatCode="_-&quot;R$&quot;* #,##0.00_-;\-&quot;R$&quot;* #,##0.00_-;_-&quot;R$&quot;* &quot;-&quot;??_-;_-@_-"/>
    <numFmt numFmtId="192" formatCode="&quot;Ativar&quot;;&quot;Ativar&quot;;&quot;Desativar&quot;"/>
    <numFmt numFmtId="193" formatCode="0.00\ %"/>
    <numFmt numFmtId="194" formatCode="yy\.m\.d;@"/>
    <numFmt numFmtId="195" formatCode="_(&quot;$&quot;* #,##0.00_);_(&quot;$&quot;* \(#,##0.00\);_(&quot;$&quot;* &quot;-&quot;??_);_(@_)"/>
    <numFmt numFmtId="196" formatCode="_-[$R$-416]\ * #,##0.00_-;\-[$R$-416]\ * #,##0.00_-;_-[$R$-416]\ * &quot;-&quot;??_-;_-@_-"/>
    <numFmt numFmtId="197" formatCode="_-* #,##0.0000_-;\-* #,##0.0000_-;_-* &quot;-&quot;????_-;_-@_-"/>
    <numFmt numFmtId="198" formatCode="_(* #,##0.0000000_);_(* \(#,##0.0000000\);_(* &quot;-&quot;??_);_(@_)"/>
  </numFmts>
  <fonts count="5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Swis721 Lt BT"/>
      <family val="2"/>
    </font>
    <font>
      <b/>
      <sz val="14"/>
      <name val="Arial Narrow"/>
      <family val="2"/>
    </font>
    <font>
      <sz val="15"/>
      <name val="Arial Narrow"/>
      <family val="2"/>
    </font>
    <font>
      <sz val="13"/>
      <name val="Arial Narrow"/>
      <family val="2"/>
    </font>
    <font>
      <b/>
      <sz val="18"/>
      <name val="Arial Narrow"/>
      <family val="2"/>
    </font>
    <font>
      <b/>
      <sz val="11"/>
      <name val="Arial"/>
      <family val="1"/>
    </font>
    <font>
      <b/>
      <sz val="10"/>
      <name val="Arial"/>
      <family val="1"/>
    </font>
    <font>
      <sz val="11"/>
      <name val="Arial"/>
      <family val="1"/>
    </font>
    <font>
      <sz val="10"/>
      <name val="Times New Roman"/>
      <family val="1"/>
    </font>
    <font>
      <sz val="16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Arial Narrow"/>
      <family val="2"/>
    </font>
    <font>
      <sz val="12"/>
      <color indexed="8"/>
      <name val="Arial"/>
      <family val="1"/>
    </font>
    <font>
      <sz val="10"/>
      <color indexed="8"/>
      <name val="Arial"/>
      <family val="1"/>
    </font>
    <font>
      <b/>
      <sz val="10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2"/>
      <color rgb="FF000000"/>
      <name val="Arial"/>
      <family val="1"/>
    </font>
    <font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16" borderId="5" applyNumberFormat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7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48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22" fillId="0" borderId="0" xfId="52" applyFont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1" fillId="0" borderId="0" xfId="52" applyFont="1" applyAlignment="1">
      <alignment vertical="center"/>
      <protection/>
    </xf>
    <xf numFmtId="0" fontId="25" fillId="0" borderId="0" xfId="52" applyFont="1" applyAlignment="1">
      <alignment vertical="center"/>
      <protection/>
    </xf>
    <xf numFmtId="0" fontId="26" fillId="0" borderId="0" xfId="52" applyFont="1" applyAlignment="1">
      <alignment vertical="center"/>
      <protection/>
    </xf>
    <xf numFmtId="0" fontId="0" fillId="24" borderId="0" xfId="0" applyFont="1" applyFill="1" applyAlignment="1">
      <alignment horizontal="center" vertical="top" wrapText="1"/>
    </xf>
    <xf numFmtId="0" fontId="29" fillId="24" borderId="0" xfId="0" applyFont="1" applyFill="1" applyAlignment="1">
      <alignment horizontal="right" vertical="top" wrapText="1"/>
    </xf>
    <xf numFmtId="0" fontId="29" fillId="24" borderId="0" xfId="0" applyFont="1" applyFill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2" fillId="0" borderId="0" xfId="52" applyFont="1" applyAlignment="1">
      <alignment horizontal="left" vertical="center" wrapText="1"/>
      <protection/>
    </xf>
    <xf numFmtId="167" fontId="22" fillId="0" borderId="0" xfId="78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50" fillId="0" borderId="10" xfId="52" applyNumberFormat="1" applyFont="1" applyBorder="1" applyAlignment="1">
      <alignment horizontal="right" vertical="center" wrapText="1"/>
      <protection/>
    </xf>
    <xf numFmtId="0" fontId="50" fillId="0" borderId="11" xfId="52" applyFont="1" applyBorder="1" applyAlignment="1">
      <alignment horizontal="left" vertical="center" wrapText="1"/>
      <protection/>
    </xf>
    <xf numFmtId="0" fontId="50" fillId="0" borderId="10" xfId="52" applyFont="1" applyBorder="1" applyAlignment="1">
      <alignment horizontal="left"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2" fontId="50" fillId="0" borderId="10" xfId="52" applyNumberFormat="1" applyFont="1" applyBorder="1" applyAlignment="1">
      <alignment horizontal="right" vertical="center" wrapText="1"/>
      <protection/>
    </xf>
    <xf numFmtId="0" fontId="32" fillId="0" borderId="0" xfId="52" applyFont="1" applyAlignment="1">
      <alignment wrapText="1"/>
      <protection/>
    </xf>
    <xf numFmtId="0" fontId="24" fillId="0" borderId="0" xfId="52" applyFont="1" applyAlignment="1">
      <alignment vertical="center" wrapText="1"/>
      <protection/>
    </xf>
    <xf numFmtId="0" fontId="50" fillId="0" borderId="10" xfId="5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4" fontId="50" fillId="0" borderId="15" xfId="52" applyNumberFormat="1" applyFont="1" applyBorder="1" applyAlignment="1">
      <alignment horizontal="right" vertical="center" wrapText="1"/>
      <protection/>
    </xf>
    <xf numFmtId="167" fontId="50" fillId="0" borderId="10" xfId="76" applyFont="1" applyBorder="1" applyAlignment="1">
      <alignment horizontal="right" vertical="center" wrapText="1"/>
    </xf>
    <xf numFmtId="167" fontId="0" fillId="0" borderId="10" xfId="76" applyFont="1" applyBorder="1" applyAlignment="1">
      <alignment horizontal="center" vertical="center"/>
    </xf>
    <xf numFmtId="167" fontId="0" fillId="0" borderId="10" xfId="76" applyFont="1" applyBorder="1" applyAlignment="1">
      <alignment horizontal="left" vertical="center"/>
    </xf>
    <xf numFmtId="167" fontId="0" fillId="0" borderId="16" xfId="76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167" fontId="50" fillId="0" borderId="10" xfId="78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167" fontId="50" fillId="0" borderId="10" xfId="67" applyFont="1" applyFill="1" applyBorder="1" applyAlignment="1">
      <alignment vertical="center" wrapText="1"/>
    </xf>
    <xf numFmtId="167" fontId="50" fillId="0" borderId="10" xfId="67" applyFont="1" applyFill="1" applyBorder="1" applyAlignment="1">
      <alignment horizontal="right" vertical="center" wrapText="1"/>
    </xf>
    <xf numFmtId="167" fontId="50" fillId="0" borderId="10" xfId="78" applyFont="1" applyFill="1" applyBorder="1" applyAlignment="1">
      <alignment vertical="center" wrapText="1"/>
    </xf>
    <xf numFmtId="0" fontId="50" fillId="25" borderId="10" xfId="52" applyFont="1" applyFill="1" applyBorder="1" applyAlignment="1">
      <alignment horizontal="left" vertical="center" wrapText="1"/>
      <protection/>
    </xf>
    <xf numFmtId="167" fontId="50" fillId="25" borderId="17" xfId="78" applyFont="1" applyFill="1" applyBorder="1" applyAlignment="1">
      <alignment vertical="center" wrapText="1"/>
    </xf>
    <xf numFmtId="167" fontId="50" fillId="25" borderId="10" xfId="78" applyFont="1" applyFill="1" applyBorder="1" applyAlignment="1">
      <alignment horizontal="right" vertical="center" wrapText="1"/>
    </xf>
    <xf numFmtId="0" fontId="51" fillId="26" borderId="10" xfId="0" applyFont="1" applyFill="1" applyBorder="1" applyAlignment="1">
      <alignment horizontal="center" vertical="center" wrapText="1"/>
    </xf>
    <xf numFmtId="0" fontId="51" fillId="26" borderId="10" xfId="0" applyFont="1" applyFill="1" applyBorder="1" applyAlignment="1">
      <alignment horizontal="left" vertical="center" wrapText="1"/>
    </xf>
    <xf numFmtId="167" fontId="51" fillId="26" borderId="10" xfId="78" applyFont="1" applyFill="1" applyBorder="1" applyAlignment="1">
      <alignment horizontal="right" vertical="center" wrapText="1"/>
    </xf>
    <xf numFmtId="167" fontId="50" fillId="25" borderId="10" xfId="78" applyFont="1" applyFill="1" applyBorder="1" applyAlignment="1">
      <alignment vertical="center" wrapText="1"/>
    </xf>
    <xf numFmtId="0" fontId="50" fillId="0" borderId="18" xfId="52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 vertical="center"/>
    </xf>
    <xf numFmtId="167" fontId="50" fillId="0" borderId="10" xfId="78" applyFont="1" applyFill="1" applyBorder="1" applyAlignment="1">
      <alignment vertical="center" wrapText="1"/>
    </xf>
    <xf numFmtId="0" fontId="51" fillId="26" borderId="11" xfId="0" applyFont="1" applyFill="1" applyBorder="1" applyAlignment="1">
      <alignment horizontal="left" vertical="center" wrapText="1"/>
    </xf>
    <xf numFmtId="167" fontId="51" fillId="26" borderId="15" xfId="78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7" fontId="50" fillId="25" borderId="17" xfId="78" applyFont="1" applyFill="1" applyBorder="1" applyAlignment="1">
      <alignment horizontal="right" vertical="center" wrapText="1"/>
    </xf>
    <xf numFmtId="0" fontId="50" fillId="25" borderId="11" xfId="52" applyFont="1" applyFill="1" applyBorder="1" applyAlignment="1">
      <alignment horizontal="left" vertical="center" wrapText="1"/>
      <protection/>
    </xf>
    <xf numFmtId="0" fontId="50" fillId="25" borderId="11" xfId="0" applyFont="1" applyFill="1" applyBorder="1" applyAlignment="1">
      <alignment horizontal="left" vertical="center" wrapText="1"/>
    </xf>
    <xf numFmtId="0" fontId="50" fillId="25" borderId="10" xfId="52" applyFont="1" applyFill="1" applyBorder="1" applyAlignment="1">
      <alignment horizontal="center" vertical="center" wrapText="1"/>
      <protection/>
    </xf>
    <xf numFmtId="167" fontId="50" fillId="25" borderId="10" xfId="67" applyFont="1" applyFill="1" applyBorder="1" applyAlignment="1">
      <alignment vertical="center" wrapText="1"/>
    </xf>
    <xf numFmtId="0" fontId="50" fillId="25" borderId="10" xfId="0" applyFont="1" applyFill="1" applyBorder="1" applyAlignment="1">
      <alignment horizontal="left" vertical="center" wrapText="1"/>
    </xf>
    <xf numFmtId="0" fontId="50" fillId="25" borderId="10" xfId="0" applyFont="1" applyFill="1" applyBorder="1" applyAlignment="1">
      <alignment horizontal="left" vertical="center" wrapText="1"/>
    </xf>
    <xf numFmtId="0" fontId="50" fillId="25" borderId="10" xfId="0" applyFont="1" applyFill="1" applyBorder="1" applyAlignment="1">
      <alignment horizontal="center" vertical="center" wrapText="1"/>
    </xf>
    <xf numFmtId="0" fontId="50" fillId="25" borderId="18" xfId="52" applyFont="1" applyFill="1" applyBorder="1" applyAlignment="1">
      <alignment horizontal="left" vertical="center" wrapText="1"/>
      <protection/>
    </xf>
    <xf numFmtId="0" fontId="50" fillId="25" borderId="10" xfId="0" applyFont="1" applyFill="1" applyBorder="1" applyAlignment="1">
      <alignment horizontal="left" vertical="center"/>
    </xf>
    <xf numFmtId="0" fontId="28" fillId="0" borderId="19" xfId="52" applyFont="1" applyBorder="1" applyAlignment="1">
      <alignment horizontal="center" vertical="center" wrapText="1"/>
      <protection/>
    </xf>
    <xf numFmtId="0" fontId="28" fillId="0" borderId="20" xfId="52" applyFont="1" applyBorder="1" applyAlignment="1">
      <alignment horizontal="center" vertical="center" wrapText="1"/>
      <protection/>
    </xf>
    <xf numFmtId="0" fontId="28" fillId="0" borderId="21" xfId="52" applyFont="1" applyBorder="1" applyAlignment="1">
      <alignment horizontal="center" vertical="center" wrapText="1"/>
      <protection/>
    </xf>
    <xf numFmtId="168" fontId="3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8" fillId="0" borderId="0" xfId="56" applyAlignment="1">
      <alignment vertical="center"/>
      <protection/>
    </xf>
    <xf numFmtId="10" fontId="36" fillId="0" borderId="0" xfId="63" applyNumberFormat="1" applyFont="1" applyBorder="1" applyAlignment="1">
      <alignment vertical="center"/>
    </xf>
    <xf numFmtId="0" fontId="38" fillId="27" borderId="22" xfId="0" applyFont="1" applyFill="1" applyBorder="1" applyAlignment="1">
      <alignment vertical="center"/>
    </xf>
    <xf numFmtId="10" fontId="38" fillId="27" borderId="23" xfId="0" applyNumberFormat="1" applyFont="1" applyFill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1" fillId="0" borderId="25" xfId="52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52" fillId="28" borderId="12" xfId="0" applyFont="1" applyFill="1" applyBorder="1" applyAlignment="1">
      <alignment horizontal="center" vertical="center"/>
    </xf>
    <xf numFmtId="0" fontId="52" fillId="28" borderId="13" xfId="0" applyFont="1" applyFill="1" applyBorder="1" applyAlignment="1">
      <alignment horizontal="center" vertical="center"/>
    </xf>
    <xf numFmtId="0" fontId="52" fillId="28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0" borderId="15" xfId="76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167" fontId="52" fillId="0" borderId="15" xfId="0" applyNumberFormat="1" applyFon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167" fontId="52" fillId="28" borderId="29" xfId="0" applyNumberFormat="1" applyFont="1" applyFill="1" applyBorder="1" applyAlignment="1">
      <alignment vertical="center"/>
    </xf>
    <xf numFmtId="0" fontId="34" fillId="29" borderId="18" xfId="53" applyFont="1" applyFill="1" applyBorder="1" applyAlignment="1">
      <alignment horizontal="center" vertical="center" wrapText="1"/>
      <protection/>
    </xf>
    <xf numFmtId="0" fontId="34" fillId="29" borderId="30" xfId="53" applyFont="1" applyFill="1" applyBorder="1" applyAlignment="1">
      <alignment horizontal="center" vertical="center" wrapText="1"/>
      <protection/>
    </xf>
    <xf numFmtId="4" fontId="0" fillId="0" borderId="15" xfId="53" applyNumberFormat="1" applyBorder="1" applyAlignment="1">
      <alignment vertical="center"/>
      <protection/>
    </xf>
    <xf numFmtId="0" fontId="0" fillId="0" borderId="11" xfId="53" applyBorder="1" applyAlignment="1">
      <alignment horizontal="center" vertical="center"/>
      <protection/>
    </xf>
    <xf numFmtId="2" fontId="0" fillId="0" borderId="15" xfId="82" applyNumberFormat="1" applyFont="1" applyFill="1" applyBorder="1" applyAlignment="1">
      <alignment horizontal="center" vertical="center"/>
    </xf>
    <xf numFmtId="2" fontId="29" fillId="0" borderId="15" xfId="82" applyNumberFormat="1" applyFont="1" applyFill="1" applyBorder="1" applyAlignment="1">
      <alignment horizontal="center" vertical="center"/>
    </xf>
    <xf numFmtId="0" fontId="0" fillId="0" borderId="15" xfId="53" applyBorder="1" applyAlignment="1">
      <alignment horizontal="center" vertical="center"/>
      <protection/>
    </xf>
    <xf numFmtId="4" fontId="29" fillId="0" borderId="15" xfId="53" applyNumberFormat="1" applyFont="1" applyBorder="1" applyAlignment="1">
      <alignment horizontal="center" vertical="center"/>
      <protection/>
    </xf>
    <xf numFmtId="0" fontId="0" fillId="0" borderId="11" xfId="53" applyBorder="1" applyAlignment="1">
      <alignment vertical="center"/>
      <protection/>
    </xf>
    <xf numFmtId="0" fontId="0" fillId="0" borderId="15" xfId="53" applyBorder="1" applyAlignment="1">
      <alignment vertical="center"/>
      <protection/>
    </xf>
    <xf numFmtId="10" fontId="29" fillId="29" borderId="15" xfId="62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35" fillId="0" borderId="3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 wrapText="1"/>
    </xf>
    <xf numFmtId="0" fontId="36" fillId="0" borderId="31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0" fontId="37" fillId="0" borderId="32" xfId="63" applyNumberFormat="1" applyFont="1" applyBorder="1" applyAlignment="1">
      <alignment vertical="center"/>
    </xf>
    <xf numFmtId="10" fontId="38" fillId="0" borderId="0" xfId="0" applyNumberFormat="1" applyFont="1" applyBorder="1" applyAlignment="1">
      <alignment vertical="center"/>
    </xf>
    <xf numFmtId="10" fontId="39" fillId="0" borderId="32" xfId="0" applyNumberFormat="1" applyFont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8" fillId="27" borderId="33" xfId="0" applyFont="1" applyFill="1" applyBorder="1" applyAlignment="1">
      <alignment horizontal="right" vertical="center"/>
    </xf>
    <xf numFmtId="10" fontId="39" fillId="0" borderId="34" xfId="0" applyNumberFormat="1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7" fillId="0" borderId="32" xfId="0" applyFont="1" applyBorder="1" applyAlignment="1">
      <alignment horizontal="right" vertical="center"/>
    </xf>
    <xf numFmtId="0" fontId="48" fillId="30" borderId="26" xfId="56" applyFill="1" applyBorder="1" applyAlignment="1">
      <alignment vertical="center"/>
      <protection/>
    </xf>
    <xf numFmtId="0" fontId="48" fillId="30" borderId="27" xfId="56" applyFill="1" applyBorder="1" applyAlignment="1">
      <alignment vertical="center"/>
      <protection/>
    </xf>
    <xf numFmtId="0" fontId="28" fillId="0" borderId="35" xfId="52" applyFont="1" applyBorder="1" applyAlignment="1">
      <alignment horizontal="center" vertical="center" wrapText="1"/>
      <protection/>
    </xf>
    <xf numFmtId="0" fontId="40" fillId="0" borderId="0" xfId="52" applyFont="1" applyAlignment="1">
      <alignment vertical="center"/>
      <protection/>
    </xf>
    <xf numFmtId="0" fontId="39" fillId="24" borderId="36" xfId="52" applyFont="1" applyFill="1" applyBorder="1" applyAlignment="1">
      <alignment vertical="center" wrapText="1"/>
      <protection/>
    </xf>
    <xf numFmtId="0" fontId="39" fillId="24" borderId="37" xfId="76" applyNumberFormat="1" applyFont="1" applyFill="1" applyBorder="1" applyAlignment="1">
      <alignment vertical="center" wrapText="1"/>
    </xf>
    <xf numFmtId="0" fontId="39" fillId="24" borderId="37" xfId="52" applyFont="1" applyFill="1" applyBorder="1" applyAlignment="1">
      <alignment horizontal="left" vertical="center" wrapText="1"/>
      <protection/>
    </xf>
    <xf numFmtId="198" fontId="39" fillId="24" borderId="37" xfId="76" applyNumberFormat="1" applyFont="1" applyFill="1" applyBorder="1" applyAlignment="1">
      <alignment horizontal="right" vertical="center" wrapText="1"/>
    </xf>
    <xf numFmtId="0" fontId="39" fillId="24" borderId="38" xfId="52" applyFont="1" applyFill="1" applyBorder="1" applyAlignment="1">
      <alignment horizontal="left" vertical="center" wrapText="1"/>
      <protection/>
    </xf>
    <xf numFmtId="0" fontId="40" fillId="0" borderId="0" xfId="76" applyNumberFormat="1" applyFont="1" applyAlignment="1">
      <alignment horizontal="left" vertical="center"/>
    </xf>
    <xf numFmtId="0" fontId="40" fillId="0" borderId="0" xfId="52" applyFont="1" applyAlignment="1">
      <alignment horizontal="left" vertical="center" wrapText="1"/>
      <protection/>
    </xf>
    <xf numFmtId="0" fontId="40" fillId="0" borderId="0" xfId="52" applyFont="1" applyAlignment="1">
      <alignment horizontal="left" vertical="center"/>
      <protection/>
    </xf>
    <xf numFmtId="198" fontId="40" fillId="0" borderId="0" xfId="76" applyNumberFormat="1" applyFont="1" applyAlignment="1">
      <alignment horizontal="right" vertical="center"/>
    </xf>
    <xf numFmtId="0" fontId="40" fillId="0" borderId="0" xfId="52" applyFont="1" applyAlignment="1">
      <alignment horizontal="right" vertical="center"/>
      <protection/>
    </xf>
    <xf numFmtId="167" fontId="44" fillId="28" borderId="39" xfId="78" applyFont="1" applyFill="1" applyBorder="1" applyAlignment="1">
      <alignment horizontal="left" vertical="center" wrapText="1"/>
    </xf>
    <xf numFmtId="167" fontId="44" fillId="28" borderId="39" xfId="78" applyFont="1" applyFill="1" applyBorder="1" applyAlignment="1">
      <alignment horizontal="right" vertical="center"/>
    </xf>
    <xf numFmtId="0" fontId="40" fillId="0" borderId="39" xfId="52" applyFont="1" applyBorder="1" applyAlignment="1">
      <alignment vertical="center"/>
      <protection/>
    </xf>
    <xf numFmtId="0" fontId="40" fillId="0" borderId="39" xfId="52" applyFont="1" applyBorder="1" applyAlignment="1">
      <alignment horizontal="left" vertical="center"/>
      <protection/>
    </xf>
    <xf numFmtId="167" fontId="40" fillId="0" borderId="39" xfId="78" applyFont="1" applyBorder="1" applyAlignment="1">
      <alignment horizontal="left" vertical="center" wrapText="1"/>
    </xf>
    <xf numFmtId="167" fontId="40" fillId="0" borderId="39" xfId="78" applyFont="1" applyBorder="1" applyAlignment="1">
      <alignment horizontal="left" vertical="center"/>
    </xf>
    <xf numFmtId="198" fontId="40" fillId="0" borderId="39" xfId="78" applyNumberFormat="1" applyFont="1" applyBorder="1" applyAlignment="1">
      <alignment horizontal="right" vertical="center"/>
    </xf>
    <xf numFmtId="0" fontId="40" fillId="0" borderId="39" xfId="78" applyNumberFormat="1" applyFont="1" applyBorder="1" applyAlignment="1">
      <alignment horizontal="left" vertical="center"/>
    </xf>
    <xf numFmtId="0" fontId="0" fillId="0" borderId="39" xfId="52" applyBorder="1" applyAlignment="1">
      <alignment horizontal="center" vertical="center"/>
      <protection/>
    </xf>
    <xf numFmtId="167" fontId="0" fillId="0" borderId="39" xfId="78" applyFont="1" applyBorder="1" applyAlignment="1">
      <alignment horizontal="right" vertical="center"/>
    </xf>
    <xf numFmtId="0" fontId="40" fillId="0" borderId="0" xfId="76" applyNumberFormat="1" applyFont="1" applyAlignment="1">
      <alignment vertical="center"/>
    </xf>
    <xf numFmtId="0" fontId="29" fillId="28" borderId="39" xfId="52" applyFont="1" applyFill="1" applyBorder="1" applyAlignment="1">
      <alignment horizontal="center" vertical="center"/>
      <protection/>
    </xf>
    <xf numFmtId="0" fontId="29" fillId="28" borderId="39" xfId="52" applyFont="1" applyFill="1" applyBorder="1" applyAlignment="1">
      <alignment vertical="center" wrapText="1"/>
      <protection/>
    </xf>
    <xf numFmtId="167" fontId="29" fillId="28" borderId="39" xfId="78" applyFont="1" applyFill="1" applyBorder="1" applyAlignment="1">
      <alignment horizontal="right" vertical="center"/>
    </xf>
    <xf numFmtId="0" fontId="0" fillId="0" borderId="39" xfId="52" applyBorder="1" applyAlignment="1">
      <alignment vertical="center" wrapText="1"/>
      <protection/>
    </xf>
    <xf numFmtId="175" fontId="0" fillId="0" borderId="39" xfId="78" applyNumberFormat="1" applyBorder="1" applyAlignment="1">
      <alignment horizontal="right" vertical="center"/>
    </xf>
    <xf numFmtId="167" fontId="0" fillId="0" borderId="39" xfId="78" applyBorder="1" applyAlignment="1">
      <alignment horizontal="right" vertical="center"/>
    </xf>
    <xf numFmtId="167" fontId="0" fillId="0" borderId="39" xfId="78" applyBorder="1" applyAlignment="1">
      <alignment vertical="center" wrapText="1"/>
    </xf>
    <xf numFmtId="167" fontId="0" fillId="0" borderId="39" xfId="78" applyBorder="1" applyAlignment="1">
      <alignment horizontal="center" vertical="center"/>
    </xf>
    <xf numFmtId="0" fontId="0" fillId="0" borderId="39" xfId="52" applyBorder="1" applyAlignment="1">
      <alignment horizontal="right" vertical="center"/>
      <protection/>
    </xf>
    <xf numFmtId="167" fontId="29" fillId="0" borderId="39" xfId="78" applyFont="1" applyBorder="1" applyAlignment="1">
      <alignment horizontal="right" vertical="center"/>
    </xf>
    <xf numFmtId="0" fontId="51" fillId="26" borderId="23" xfId="0" applyFont="1" applyFill="1" applyBorder="1" applyAlignment="1">
      <alignment horizontal="center" vertical="center" wrapText="1"/>
    </xf>
    <xf numFmtId="0" fontId="50" fillId="0" borderId="23" xfId="52" applyFont="1" applyBorder="1" applyAlignment="1">
      <alignment horizontal="center" vertical="center" wrapText="1"/>
      <protection/>
    </xf>
    <xf numFmtId="0" fontId="50" fillId="25" borderId="23" xfId="52" applyFont="1" applyFill="1" applyBorder="1" applyAlignment="1">
      <alignment horizontal="center" vertical="center" wrapText="1"/>
      <protection/>
    </xf>
    <xf numFmtId="0" fontId="50" fillId="25" borderId="23" xfId="0" applyFont="1" applyFill="1" applyBorder="1" applyAlignment="1">
      <alignment horizontal="center" vertical="center" wrapText="1"/>
    </xf>
    <xf numFmtId="0" fontId="50" fillId="25" borderId="40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175" fontId="0" fillId="0" borderId="39" xfId="52" applyNumberFormat="1" applyBorder="1" applyAlignment="1">
      <alignment horizontal="right" vertical="center"/>
      <protection/>
    </xf>
    <xf numFmtId="0" fontId="0" fillId="0" borderId="39" xfId="78" applyNumberFormat="1" applyBorder="1" applyAlignment="1">
      <alignment horizontal="right" vertical="center"/>
    </xf>
    <xf numFmtId="167" fontId="0" fillId="0" borderId="39" xfId="78" applyFont="1" applyBorder="1" applyAlignment="1">
      <alignment vertical="center" wrapText="1"/>
    </xf>
    <xf numFmtId="0" fontId="22" fillId="0" borderId="31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32" xfId="52" applyFont="1" applyBorder="1" applyAlignment="1">
      <alignment horizontal="center" vertical="center"/>
      <protection/>
    </xf>
    <xf numFmtId="0" fontId="22" fillId="25" borderId="31" xfId="52" applyFont="1" applyFill="1" applyBorder="1" applyAlignment="1">
      <alignment horizontal="center" vertical="center"/>
      <protection/>
    </xf>
    <xf numFmtId="0" fontId="22" fillId="25" borderId="0" xfId="52" applyFont="1" applyFill="1" applyBorder="1" applyAlignment="1">
      <alignment horizontal="center" vertical="center"/>
      <protection/>
    </xf>
    <xf numFmtId="0" fontId="22" fillId="25" borderId="32" xfId="52" applyFont="1" applyFill="1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/>
      <protection/>
    </xf>
    <xf numFmtId="4" fontId="49" fillId="0" borderId="10" xfId="0" applyNumberFormat="1" applyFont="1" applyFill="1" applyBorder="1" applyAlignment="1">
      <alignment horizontal="center" vertical="top" wrapText="1"/>
    </xf>
    <xf numFmtId="172" fontId="49" fillId="0" borderId="15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9" fontId="1" fillId="0" borderId="20" xfId="60" applyFont="1" applyFill="1" applyBorder="1" applyAlignment="1">
      <alignment horizontal="center" vertical="top" wrapText="1"/>
    </xf>
    <xf numFmtId="0" fontId="0" fillId="0" borderId="39" xfId="52" applyFont="1" applyFill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1" fillId="0" borderId="41" xfId="0" applyFont="1" applyFill="1" applyBorder="1" applyAlignment="1">
      <alignment horizontal="right" vertical="top" wrapText="1"/>
    </xf>
    <xf numFmtId="0" fontId="1" fillId="0" borderId="42" xfId="0" applyFont="1" applyFill="1" applyBorder="1" applyAlignment="1">
      <alignment horizontal="right" vertical="top" wrapText="1"/>
    </xf>
    <xf numFmtId="0" fontId="27" fillId="0" borderId="43" xfId="52" applyFont="1" applyBorder="1" applyAlignment="1">
      <alignment horizontal="center" vertical="center"/>
      <protection/>
    </xf>
    <xf numFmtId="0" fontId="27" fillId="0" borderId="44" xfId="52" applyFont="1" applyBorder="1" applyAlignment="1">
      <alignment horizontal="center" vertical="center"/>
      <protection/>
    </xf>
    <xf numFmtId="0" fontId="27" fillId="0" borderId="45" xfId="52" applyFont="1" applyBorder="1" applyAlignment="1">
      <alignment horizontal="center" vertical="center"/>
      <protection/>
    </xf>
    <xf numFmtId="0" fontId="21" fillId="0" borderId="44" xfId="52" applyFont="1" applyBorder="1" applyAlignment="1">
      <alignment horizontal="center" vertical="center"/>
      <protection/>
    </xf>
    <xf numFmtId="0" fontId="21" fillId="0" borderId="46" xfId="52" applyFont="1" applyBorder="1" applyAlignment="1">
      <alignment horizontal="center" vertical="center"/>
      <protection/>
    </xf>
    <xf numFmtId="0" fontId="21" fillId="0" borderId="25" xfId="52" applyFont="1" applyBorder="1" applyAlignment="1">
      <alignment horizontal="center" vertical="center"/>
      <protection/>
    </xf>
    <xf numFmtId="0" fontId="21" fillId="0" borderId="47" xfId="52" applyFont="1" applyBorder="1" applyAlignment="1">
      <alignment horizontal="center" vertical="center"/>
      <protection/>
    </xf>
    <xf numFmtId="0" fontId="21" fillId="0" borderId="31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32" xfId="52" applyFont="1" applyBorder="1" applyAlignment="1">
      <alignment horizontal="center" vertical="center"/>
      <protection/>
    </xf>
    <xf numFmtId="0" fontId="22" fillId="0" borderId="31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32" xfId="52" applyFont="1" applyBorder="1" applyAlignment="1">
      <alignment horizontal="center" vertical="center"/>
      <protection/>
    </xf>
    <xf numFmtId="0" fontId="41" fillId="0" borderId="31" xfId="52" applyFont="1" applyBorder="1" applyAlignment="1">
      <alignment horizontal="center" vertical="center"/>
      <protection/>
    </xf>
    <xf numFmtId="0" fontId="41" fillId="0" borderId="0" xfId="52" applyFont="1" applyBorder="1" applyAlignment="1">
      <alignment horizontal="center" vertical="center"/>
      <protection/>
    </xf>
    <xf numFmtId="0" fontId="41" fillId="0" borderId="32" xfId="52" applyFont="1" applyBorder="1" applyAlignment="1">
      <alignment horizontal="center" vertical="center"/>
      <protection/>
    </xf>
    <xf numFmtId="0" fontId="21" fillId="0" borderId="26" xfId="52" applyFont="1" applyBorder="1" applyAlignment="1">
      <alignment horizontal="center" vertical="center"/>
      <protection/>
    </xf>
    <xf numFmtId="0" fontId="21" fillId="0" borderId="27" xfId="52" applyFont="1" applyBorder="1" applyAlignment="1">
      <alignment horizontal="center" vertical="center"/>
      <protection/>
    </xf>
    <xf numFmtId="0" fontId="21" fillId="0" borderId="28" xfId="52" applyFont="1" applyBorder="1" applyAlignment="1">
      <alignment horizontal="center" vertical="center"/>
      <protection/>
    </xf>
    <xf numFmtId="0" fontId="22" fillId="0" borderId="0" xfId="52" applyFont="1" applyAlignment="1">
      <alignment horizontal="center" wrapText="1"/>
      <protection/>
    </xf>
    <xf numFmtId="0" fontId="22" fillId="0" borderId="26" xfId="52" applyFont="1" applyBorder="1" applyAlignment="1">
      <alignment horizontal="center" vertical="center" wrapText="1"/>
      <protection/>
    </xf>
    <xf numFmtId="0" fontId="22" fillId="0" borderId="27" xfId="52" applyFont="1" applyBorder="1" applyAlignment="1">
      <alignment horizontal="center" vertical="center" wrapText="1"/>
      <protection/>
    </xf>
    <xf numFmtId="0" fontId="22" fillId="0" borderId="28" xfId="52" applyFont="1" applyBorder="1" applyAlignment="1">
      <alignment horizontal="center" vertical="center" wrapText="1"/>
      <protection/>
    </xf>
    <xf numFmtId="0" fontId="29" fillId="0" borderId="41" xfId="52" applyFont="1" applyBorder="1" applyAlignment="1">
      <alignment horizontal="right" vertical="center" wrapText="1"/>
      <protection/>
    </xf>
    <xf numFmtId="0" fontId="29" fillId="0" borderId="48" xfId="52" applyFont="1" applyBorder="1" applyAlignment="1">
      <alignment horizontal="right" vertical="center" wrapText="1"/>
      <protection/>
    </xf>
    <xf numFmtId="0" fontId="29" fillId="0" borderId="42" xfId="52" applyFont="1" applyBorder="1" applyAlignment="1">
      <alignment horizontal="right" vertical="center" wrapText="1"/>
      <protection/>
    </xf>
    <xf numFmtId="0" fontId="22" fillId="25" borderId="31" xfId="52" applyFont="1" applyFill="1" applyBorder="1" applyAlignment="1">
      <alignment horizontal="center" vertical="center"/>
      <protection/>
    </xf>
    <xf numFmtId="0" fontId="22" fillId="25" borderId="0" xfId="52" applyFont="1" applyFill="1" applyBorder="1" applyAlignment="1">
      <alignment horizontal="center" vertical="center"/>
      <protection/>
    </xf>
    <xf numFmtId="0" fontId="22" fillId="25" borderId="32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1" fillId="25" borderId="46" xfId="52" applyFont="1" applyFill="1" applyBorder="1" applyAlignment="1">
      <alignment horizontal="center" vertical="center"/>
      <protection/>
    </xf>
    <xf numFmtId="0" fontId="21" fillId="25" borderId="25" xfId="52" applyFont="1" applyFill="1" applyBorder="1" applyAlignment="1">
      <alignment horizontal="center" vertical="center"/>
      <protection/>
    </xf>
    <xf numFmtId="0" fontId="21" fillId="25" borderId="47" xfId="52" applyFont="1" applyFill="1" applyBorder="1" applyAlignment="1">
      <alignment horizontal="center" vertical="center"/>
      <protection/>
    </xf>
    <xf numFmtId="0" fontId="21" fillId="25" borderId="31" xfId="52" applyFont="1" applyFill="1" applyBorder="1" applyAlignment="1">
      <alignment horizontal="center" vertical="center"/>
      <protection/>
    </xf>
    <xf numFmtId="0" fontId="21" fillId="25" borderId="0" xfId="52" applyFont="1" applyFill="1" applyBorder="1" applyAlignment="1">
      <alignment horizontal="center" vertical="center"/>
      <protection/>
    </xf>
    <xf numFmtId="0" fontId="21" fillId="25" borderId="32" xfId="52" applyFont="1" applyFill="1" applyBorder="1" applyAlignment="1">
      <alignment horizontal="center" vertical="center"/>
      <protection/>
    </xf>
    <xf numFmtId="0" fontId="52" fillId="0" borderId="33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28" borderId="49" xfId="0" applyFont="1" applyFill="1" applyBorder="1" applyAlignment="1">
      <alignment horizontal="center" vertical="center"/>
    </xf>
    <xf numFmtId="0" fontId="52" fillId="28" borderId="50" xfId="0" applyFont="1" applyFill="1" applyBorder="1" applyAlignment="1">
      <alignment horizontal="center" vertical="center"/>
    </xf>
    <xf numFmtId="0" fontId="52" fillId="25" borderId="43" xfId="0" applyFont="1" applyFill="1" applyBorder="1" applyAlignment="1">
      <alignment horizontal="center" vertical="center"/>
    </xf>
    <xf numFmtId="0" fontId="52" fillId="25" borderId="44" xfId="0" applyFont="1" applyFill="1" applyBorder="1" applyAlignment="1">
      <alignment horizontal="center" vertical="center"/>
    </xf>
    <xf numFmtId="0" fontId="52" fillId="25" borderId="45" xfId="0" applyFont="1" applyFill="1" applyBorder="1" applyAlignment="1">
      <alignment horizontal="center" vertical="center"/>
    </xf>
    <xf numFmtId="0" fontId="29" fillId="29" borderId="11" xfId="53" applyFont="1" applyFill="1" applyBorder="1" applyAlignment="1">
      <alignment horizontal="right" vertical="center"/>
      <protection/>
    </xf>
    <xf numFmtId="0" fontId="29" fillId="29" borderId="10" xfId="53" applyFont="1" applyFill="1" applyBorder="1" applyAlignment="1">
      <alignment horizontal="right" vertical="center"/>
      <protection/>
    </xf>
    <xf numFmtId="0" fontId="48" fillId="25" borderId="26" xfId="56" applyFill="1" applyBorder="1" applyAlignment="1">
      <alignment vertical="center"/>
      <protection/>
    </xf>
    <xf numFmtId="0" fontId="48" fillId="25" borderId="27" xfId="56" applyFill="1" applyBorder="1" applyAlignment="1">
      <alignment vertical="center"/>
      <protection/>
    </xf>
    <xf numFmtId="0" fontId="48" fillId="25" borderId="28" xfId="56" applyFill="1" applyBorder="1" applyAlignment="1">
      <alignment vertical="center"/>
      <protection/>
    </xf>
    <xf numFmtId="0" fontId="35" fillId="0" borderId="51" xfId="0" applyFont="1" applyBorder="1" applyAlignment="1">
      <alignment horizontal="left" vertical="center" wrapText="1"/>
    </xf>
    <xf numFmtId="0" fontId="35" fillId="0" borderId="52" xfId="0" applyFont="1" applyBorder="1" applyAlignment="1">
      <alignment horizontal="left" vertical="center" wrapText="1"/>
    </xf>
    <xf numFmtId="0" fontId="35" fillId="0" borderId="5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10" xfId="53" applyBorder="1" applyAlignment="1">
      <alignment horizontal="left" vertical="center"/>
      <protection/>
    </xf>
    <xf numFmtId="0" fontId="29" fillId="0" borderId="11" xfId="53" applyFont="1" applyBorder="1" applyAlignment="1">
      <alignment horizontal="right" vertical="center"/>
      <protection/>
    </xf>
    <xf numFmtId="0" fontId="29" fillId="0" borderId="10" xfId="53" applyFont="1" applyBorder="1" applyAlignment="1">
      <alignment horizontal="right" vertical="center"/>
      <protection/>
    </xf>
    <xf numFmtId="0" fontId="29" fillId="0" borderId="11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29" fillId="0" borderId="33" xfId="53" applyFont="1" applyBorder="1" applyAlignment="1">
      <alignment horizontal="right" vertical="center"/>
      <protection/>
    </xf>
    <xf numFmtId="0" fontId="29" fillId="0" borderId="22" xfId="53" applyFont="1" applyBorder="1" applyAlignment="1">
      <alignment horizontal="right" vertical="center"/>
      <protection/>
    </xf>
    <xf numFmtId="0" fontId="29" fillId="0" borderId="23" xfId="53" applyFont="1" applyBorder="1" applyAlignment="1">
      <alignment horizontal="right" vertical="center"/>
      <protection/>
    </xf>
    <xf numFmtId="0" fontId="0" fillId="0" borderId="11" xfId="53" applyBorder="1" applyAlignment="1">
      <alignment horizontal="left" vertical="center"/>
      <protection/>
    </xf>
    <xf numFmtId="0" fontId="52" fillId="25" borderId="54" xfId="0" applyFont="1" applyFill="1" applyBorder="1" applyAlignment="1">
      <alignment horizontal="center" vertical="center"/>
    </xf>
    <xf numFmtId="0" fontId="52" fillId="25" borderId="55" xfId="0" applyFont="1" applyFill="1" applyBorder="1" applyAlignment="1">
      <alignment horizontal="center" vertical="center"/>
    </xf>
    <xf numFmtId="0" fontId="52" fillId="25" borderId="56" xfId="0" applyFont="1" applyFill="1" applyBorder="1" applyAlignment="1">
      <alignment horizontal="center" vertical="center"/>
    </xf>
    <xf numFmtId="0" fontId="52" fillId="25" borderId="57" xfId="0" applyFont="1" applyFill="1" applyBorder="1" applyAlignment="1">
      <alignment horizontal="center" vertical="center"/>
    </xf>
    <xf numFmtId="0" fontId="52" fillId="25" borderId="58" xfId="0" applyFont="1" applyFill="1" applyBorder="1" applyAlignment="1">
      <alignment horizontal="center" vertical="center"/>
    </xf>
    <xf numFmtId="0" fontId="52" fillId="25" borderId="59" xfId="0" applyFont="1" applyFill="1" applyBorder="1" applyAlignment="1">
      <alignment horizontal="center" vertical="center"/>
    </xf>
    <xf numFmtId="0" fontId="34" fillId="29" borderId="16" xfId="53" applyFont="1" applyFill="1" applyBorder="1" applyAlignment="1">
      <alignment horizontal="center" vertical="center" wrapText="1"/>
      <protection/>
    </xf>
    <xf numFmtId="10" fontId="29" fillId="0" borderId="11" xfId="53" applyNumberFormat="1" applyFont="1" applyBorder="1" applyAlignment="1">
      <alignment horizontal="center" vertical="center"/>
      <protection/>
    </xf>
    <xf numFmtId="10" fontId="29" fillId="0" borderId="10" xfId="53" applyNumberFormat="1" applyFont="1" applyBorder="1" applyAlignment="1">
      <alignment horizontal="center" vertical="center"/>
      <protection/>
    </xf>
    <xf numFmtId="0" fontId="44" fillId="25" borderId="41" xfId="0" applyFont="1" applyFill="1" applyBorder="1" applyAlignment="1">
      <alignment horizontal="center" vertical="center" wrapText="1"/>
    </xf>
    <xf numFmtId="0" fontId="44" fillId="25" borderId="48" xfId="0" applyFont="1" applyFill="1" applyBorder="1" applyAlignment="1">
      <alignment horizontal="center" vertical="center" wrapText="1"/>
    </xf>
    <xf numFmtId="0" fontId="44" fillId="25" borderId="60" xfId="0" applyFont="1" applyFill="1" applyBorder="1" applyAlignment="1">
      <alignment horizontal="center" vertical="center" wrapText="1"/>
    </xf>
    <xf numFmtId="0" fontId="35" fillId="0" borderId="43" xfId="76" applyNumberFormat="1" applyFont="1" applyBorder="1" applyAlignment="1">
      <alignment horizontal="center" vertical="center"/>
    </xf>
    <xf numFmtId="0" fontId="35" fillId="0" borderId="44" xfId="76" applyNumberFormat="1" applyFont="1" applyBorder="1" applyAlignment="1">
      <alignment horizontal="center" vertical="center"/>
    </xf>
    <xf numFmtId="0" fontId="35" fillId="0" borderId="45" xfId="76" applyNumberFormat="1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5" fillId="26" borderId="43" xfId="76" applyNumberFormat="1" applyFont="1" applyFill="1" applyBorder="1" applyAlignment="1">
      <alignment horizontal="center" vertical="center"/>
    </xf>
    <xf numFmtId="0" fontId="45" fillId="26" borderId="44" xfId="76" applyNumberFormat="1" applyFont="1" applyFill="1" applyBorder="1" applyAlignment="1">
      <alignment horizontal="center" vertical="center"/>
    </xf>
    <xf numFmtId="0" fontId="45" fillId="26" borderId="45" xfId="76" applyNumberFormat="1" applyFont="1" applyFill="1" applyBorder="1" applyAlignment="1">
      <alignment horizontal="center" vertical="center"/>
    </xf>
    <xf numFmtId="0" fontId="24" fillId="0" borderId="43" xfId="52" applyFont="1" applyBorder="1" applyAlignment="1">
      <alignment horizontal="center" vertical="center"/>
      <protection/>
    </xf>
    <xf numFmtId="0" fontId="24" fillId="0" borderId="44" xfId="52" applyFont="1" applyBorder="1" applyAlignment="1">
      <alignment horizontal="center" vertical="center"/>
      <protection/>
    </xf>
    <xf numFmtId="0" fontId="24" fillId="0" borderId="45" xfId="52" applyFont="1" applyBorder="1" applyAlignment="1">
      <alignment horizontal="center" vertical="center"/>
      <protection/>
    </xf>
    <xf numFmtId="4" fontId="29" fillId="0" borderId="66" xfId="0" applyNumberFormat="1" applyFont="1" applyBorder="1" applyAlignment="1">
      <alignment horizontal="right" vertical="center" wrapText="1"/>
    </xf>
    <xf numFmtId="4" fontId="29" fillId="0" borderId="60" xfId="0" applyNumberFormat="1" applyFont="1" applyBorder="1" applyAlignment="1">
      <alignment horizontal="right" vertical="center" wrapText="1"/>
    </xf>
    <xf numFmtId="0" fontId="22" fillId="0" borderId="43" xfId="52" applyFont="1" applyBorder="1" applyAlignment="1">
      <alignment vertical="center"/>
      <protection/>
    </xf>
    <xf numFmtId="0" fontId="22" fillId="0" borderId="44" xfId="52" applyFont="1" applyBorder="1" applyAlignment="1">
      <alignment vertical="center"/>
      <protection/>
    </xf>
    <xf numFmtId="0" fontId="22" fillId="0" borderId="45" xfId="52" applyFont="1" applyBorder="1" applyAlignment="1">
      <alignment vertical="center"/>
      <protection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113 2" xfId="50"/>
    <cellStyle name="Normal 15" xfId="51"/>
    <cellStyle name="Normal 2" xfId="52"/>
    <cellStyle name="Normal 2 2" xfId="53"/>
    <cellStyle name="Normal 3" xfId="54"/>
    <cellStyle name="Normal 3 3 2" xfId="55"/>
    <cellStyle name="Normal 4" xfId="56"/>
    <cellStyle name="Normal 5" xfId="57"/>
    <cellStyle name="Normal 7" xfId="58"/>
    <cellStyle name="Nota" xfId="59"/>
    <cellStyle name="Percent" xfId="60"/>
    <cellStyle name="Porcentagem 2" xfId="61"/>
    <cellStyle name="Porcentagem 3" xfId="62"/>
    <cellStyle name="Porcentagem 4" xfId="63"/>
    <cellStyle name="Ruim" xfId="64"/>
    <cellStyle name="Saída" xfId="65"/>
    <cellStyle name="Comma [0]" xfId="66"/>
    <cellStyle name="Separador de milhares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12" xfId="77"/>
    <cellStyle name="Vírgula 2" xfId="78"/>
    <cellStyle name="Vírgula 2 2 2" xfId="79"/>
    <cellStyle name="Vírgula 2 6" xfId="80"/>
    <cellStyle name="Vírgula 23 2" xfId="81"/>
    <cellStyle name="Vírgula 3" xfId="82"/>
    <cellStyle name="Vírgula 4" xfId="83"/>
    <cellStyle name="Vírgula 5" xfId="84"/>
    <cellStyle name="Vírgula 6" xfId="85"/>
    <cellStyle name="Vírgula 7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1</xdr:col>
      <xdr:colOff>238125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2</xdr:col>
      <xdr:colOff>542925</xdr:colOff>
      <xdr:row>3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514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523875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29</xdr:row>
      <xdr:rowOff>85725</xdr:rowOff>
    </xdr:from>
    <xdr:ext cx="6505575" cy="666750"/>
    <xdr:sp>
      <xdr:nvSpPr>
        <xdr:cNvPr id="1" name="CaixaDeTexto 1"/>
        <xdr:cNvSpPr txBox="1">
          <a:spLocks noChangeArrowheads="1"/>
        </xdr:cNvSpPr>
      </xdr:nvSpPr>
      <xdr:spPr>
        <a:xfrm>
          <a:off x="914400" y="5505450"/>
          <a:ext cx="65055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_xD835__xDC4B_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=[((1+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_xD835__xDC34_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_xD835__xDC39_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_xD835__xDC3A_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)/(1−((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_xD835__xDC47_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_xD835__xDC40_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)/100) ))−1]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_xD835__xDC4B_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 </a:t>
          </a:r>
        </a:p>
      </xdr:txBody>
    </xdr:sp>
    <xdr:clientData/>
  </xdr:oneCellAnchor>
  <xdr:twoCellAnchor editAs="oneCell">
    <xdr:from>
      <xdr:col>0</xdr:col>
      <xdr:colOff>704850</xdr:colOff>
      <xdr:row>0</xdr:row>
      <xdr:rowOff>0</xdr:rowOff>
    </xdr:from>
    <xdr:to>
      <xdr:col>1</xdr:col>
      <xdr:colOff>904875</xdr:colOff>
      <xdr:row>4</xdr:row>
      <xdr:rowOff>28575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SheetLayoutView="110" workbookViewId="0" topLeftCell="A1">
      <selection activeCell="I9" sqref="I9"/>
    </sheetView>
  </sheetViews>
  <sheetFormatPr defaultColWidth="9.140625" defaultRowHeight="15.75" customHeight="1"/>
  <cols>
    <col min="1" max="1" width="17.7109375" style="3" customWidth="1"/>
    <col min="2" max="2" width="56.8515625" style="2" customWidth="1"/>
    <col min="3" max="3" width="23.28125" style="2" customWidth="1"/>
    <col min="4" max="4" width="17.7109375" style="2" customWidth="1"/>
    <col min="5" max="5" width="2.421875" style="2" customWidth="1"/>
    <col min="6" max="6" width="16.8515625" style="2" bestFit="1" customWidth="1"/>
    <col min="7" max="8" width="9.140625" style="2" customWidth="1"/>
    <col min="9" max="9" width="13.8515625" style="2" bestFit="1" customWidth="1"/>
    <col min="10" max="16384" width="9.140625" style="2" customWidth="1"/>
  </cols>
  <sheetData>
    <row r="1" spans="1:4" ht="15.75" customHeight="1">
      <c r="A1" s="186" t="s">
        <v>169</v>
      </c>
      <c r="B1" s="187"/>
      <c r="C1" s="187"/>
      <c r="D1" s="188"/>
    </row>
    <row r="2" spans="1:4" ht="15.75" customHeight="1">
      <c r="A2" s="189" t="s">
        <v>170</v>
      </c>
      <c r="B2" s="190"/>
      <c r="C2" s="190"/>
      <c r="D2" s="191"/>
    </row>
    <row r="3" spans="1:4" ht="15.75" customHeight="1">
      <c r="A3" s="192" t="s">
        <v>387</v>
      </c>
      <c r="B3" s="193"/>
      <c r="C3" s="193"/>
      <c r="D3" s="194"/>
    </row>
    <row r="4" spans="1:4" ht="15.75" customHeight="1">
      <c r="A4" s="166"/>
      <c r="B4" s="172" t="s">
        <v>388</v>
      </c>
      <c r="C4" s="167"/>
      <c r="D4" s="168"/>
    </row>
    <row r="5" spans="1:4" ht="15.75" customHeight="1">
      <c r="A5" s="195" t="s">
        <v>394</v>
      </c>
      <c r="B5" s="196"/>
      <c r="C5" s="196"/>
      <c r="D5" s="197"/>
    </row>
    <row r="6" spans="1:4" ht="15.75" customHeight="1" thickBot="1">
      <c r="A6" s="198"/>
      <c r="B6" s="199"/>
      <c r="C6" s="199"/>
      <c r="D6" s="200"/>
    </row>
    <row r="7" spans="1:5" s="1" customFormat="1" ht="15.75" customHeight="1" thickBot="1">
      <c r="A7" s="185"/>
      <c r="B7" s="185"/>
      <c r="C7" s="185"/>
      <c r="D7" s="185"/>
      <c r="E7" s="5"/>
    </row>
    <row r="8" spans="1:5" s="1" customFormat="1" ht="24.75" customHeight="1" thickBot="1">
      <c r="A8" s="182" t="s">
        <v>5</v>
      </c>
      <c r="B8" s="183"/>
      <c r="C8" s="183"/>
      <c r="D8" s="184"/>
      <c r="E8" s="5"/>
    </row>
    <row r="9" spans="1:5" s="4" customFormat="1" ht="24.75" customHeight="1">
      <c r="A9" s="11" t="s">
        <v>9</v>
      </c>
      <c r="B9" s="12" t="s">
        <v>6</v>
      </c>
      <c r="C9" s="12" t="s">
        <v>10</v>
      </c>
      <c r="D9" s="13" t="s">
        <v>11</v>
      </c>
      <c r="E9" s="5"/>
    </row>
    <row r="10" spans="1:4" s="5" customFormat="1" ht="24.75" customHeight="1">
      <c r="A10" s="10" t="s">
        <v>12</v>
      </c>
      <c r="B10" s="9" t="s">
        <v>95</v>
      </c>
      <c r="C10" s="173">
        <v>304813.4742479719</v>
      </c>
      <c r="D10" s="174">
        <v>0.014760478385425475</v>
      </c>
    </row>
    <row r="11" spans="1:4" s="5" customFormat="1" ht="24.75" customHeight="1">
      <c r="A11" s="10" t="s">
        <v>13</v>
      </c>
      <c r="B11" s="9" t="s">
        <v>113</v>
      </c>
      <c r="C11" s="173">
        <v>6812124.988573326</v>
      </c>
      <c r="D11" s="174">
        <v>0.3298746024949465</v>
      </c>
    </row>
    <row r="12" spans="1:4" s="5" customFormat="1" ht="24.75" customHeight="1">
      <c r="A12" s="10" t="s">
        <v>14</v>
      </c>
      <c r="B12" s="9" t="s">
        <v>101</v>
      </c>
      <c r="C12" s="173">
        <v>1930259.6070292229</v>
      </c>
      <c r="D12" s="174">
        <v>0.09347209888968445</v>
      </c>
    </row>
    <row r="13" spans="1:4" s="5" customFormat="1" ht="24.75" customHeight="1">
      <c r="A13" s="10" t="s">
        <v>15</v>
      </c>
      <c r="B13" s="9" t="s">
        <v>84</v>
      </c>
      <c r="C13" s="173">
        <v>423730.4845261513</v>
      </c>
      <c r="D13" s="174">
        <v>0.020518990092301456</v>
      </c>
    </row>
    <row r="14" spans="1:4" s="5" customFormat="1" ht="24.75" customHeight="1">
      <c r="A14" s="10" t="s">
        <v>16</v>
      </c>
      <c r="B14" s="9" t="s">
        <v>85</v>
      </c>
      <c r="C14" s="173">
        <v>109250.86660203937</v>
      </c>
      <c r="D14" s="174">
        <v>0.0052904323178198</v>
      </c>
    </row>
    <row r="15" spans="1:4" s="5" customFormat="1" ht="24.75" customHeight="1">
      <c r="A15" s="10" t="s">
        <v>17</v>
      </c>
      <c r="B15" s="9" t="s">
        <v>68</v>
      </c>
      <c r="C15" s="173">
        <v>1532846.6917902548</v>
      </c>
      <c r="D15" s="174">
        <v>0.07422752723829609</v>
      </c>
    </row>
    <row r="16" spans="1:4" s="5" customFormat="1" ht="24.75" customHeight="1">
      <c r="A16" s="10" t="s">
        <v>18</v>
      </c>
      <c r="B16" s="9" t="s">
        <v>34</v>
      </c>
      <c r="C16" s="173">
        <v>483152.20184058027</v>
      </c>
      <c r="D16" s="174">
        <v>0.02339646450910154</v>
      </c>
    </row>
    <row r="17" spans="1:5" s="5" customFormat="1" ht="24.75" customHeight="1">
      <c r="A17" s="10" t="s">
        <v>19</v>
      </c>
      <c r="B17" s="9" t="s">
        <v>43</v>
      </c>
      <c r="C17" s="173">
        <v>361131.8326668131</v>
      </c>
      <c r="D17" s="174">
        <v>0.01748767380942987</v>
      </c>
      <c r="E17" s="6"/>
    </row>
    <row r="18" spans="1:5" s="5" customFormat="1" ht="24.75" customHeight="1">
      <c r="A18" s="10" t="s">
        <v>20</v>
      </c>
      <c r="B18" s="9" t="s">
        <v>29</v>
      </c>
      <c r="C18" s="173">
        <v>6098759.722523239</v>
      </c>
      <c r="D18" s="174">
        <v>0.2953301565303316</v>
      </c>
      <c r="E18" s="7"/>
    </row>
    <row r="19" spans="1:5" s="5" customFormat="1" ht="24.75" customHeight="1">
      <c r="A19" s="10" t="s">
        <v>21</v>
      </c>
      <c r="B19" s="9" t="s">
        <v>33</v>
      </c>
      <c r="C19" s="173">
        <v>1338879.7458427972</v>
      </c>
      <c r="D19" s="174">
        <v>0.06483475049111302</v>
      </c>
      <c r="E19" s="7"/>
    </row>
    <row r="20" spans="1:5" s="5" customFormat="1" ht="24.75" customHeight="1">
      <c r="A20" s="10">
        <v>11</v>
      </c>
      <c r="B20" s="9" t="s">
        <v>69</v>
      </c>
      <c r="C20" s="173">
        <v>670408.9180588017</v>
      </c>
      <c r="D20" s="174">
        <v>0.03246430089357922</v>
      </c>
      <c r="E20" s="7"/>
    </row>
    <row r="21" spans="1:5" s="5" customFormat="1" ht="24.75" customHeight="1">
      <c r="A21" s="10">
        <v>12</v>
      </c>
      <c r="B21" s="9" t="s">
        <v>41</v>
      </c>
      <c r="C21" s="173">
        <v>95115.59768665642</v>
      </c>
      <c r="D21" s="174">
        <v>0.004605937212042583</v>
      </c>
      <c r="E21" s="7"/>
    </row>
    <row r="22" spans="1:5" s="5" customFormat="1" ht="24.75" customHeight="1">
      <c r="A22" s="10">
        <v>13</v>
      </c>
      <c r="B22" s="9" t="s">
        <v>4</v>
      </c>
      <c r="C22" s="173">
        <v>490175.9551937165</v>
      </c>
      <c r="D22" s="174">
        <v>0.02373658713592868</v>
      </c>
      <c r="E22" s="7"/>
    </row>
    <row r="23" spans="1:5" s="5" customFormat="1" ht="18.75" customHeight="1" thickBot="1">
      <c r="A23" s="180" t="s">
        <v>167</v>
      </c>
      <c r="B23" s="181"/>
      <c r="C23" s="175">
        <v>20650650.086581565</v>
      </c>
      <c r="D23" s="176">
        <v>1.0000000000000002</v>
      </c>
      <c r="E23" s="8"/>
    </row>
    <row r="24" ht="15.75" customHeight="1">
      <c r="A24" s="2"/>
    </row>
    <row r="25" ht="43.5" customHeight="1"/>
    <row r="26" spans="1:6" ht="107.25" customHeight="1">
      <c r="A26" s="201"/>
      <c r="B26" s="201"/>
      <c r="C26" s="201"/>
      <c r="D26" s="201"/>
      <c r="E26" s="22"/>
      <c r="F26" s="22"/>
    </row>
    <row r="27" spans="1:6" ht="18" customHeight="1">
      <c r="A27" s="178"/>
      <c r="B27" s="178"/>
      <c r="C27" s="178"/>
      <c r="D27" s="178"/>
      <c r="E27" s="23"/>
      <c r="F27" s="23"/>
    </row>
    <row r="39" spans="1:4" ht="15.75" customHeight="1">
      <c r="A39" s="179"/>
      <c r="B39" s="179"/>
      <c r="C39" s="179"/>
      <c r="D39" s="179"/>
    </row>
    <row r="40" spans="1:4" ht="15.75" customHeight="1">
      <c r="A40" s="179"/>
      <c r="B40" s="179"/>
      <c r="C40" s="179"/>
      <c r="D40" s="179"/>
    </row>
    <row r="41" spans="1:4" ht="15.75" customHeight="1">
      <c r="A41" s="179"/>
      <c r="B41" s="179"/>
      <c r="C41" s="179"/>
      <c r="D41" s="179"/>
    </row>
  </sheetData>
  <sheetProtection/>
  <mergeCells count="11">
    <mergeCell ref="A26:D26"/>
    <mergeCell ref="A27:D27"/>
    <mergeCell ref="A39:D41"/>
    <mergeCell ref="A23:B23"/>
    <mergeCell ref="A8:D8"/>
    <mergeCell ref="A7:D7"/>
    <mergeCell ref="A1:D1"/>
    <mergeCell ref="A2:D2"/>
    <mergeCell ref="A3:D3"/>
    <mergeCell ref="A5:D5"/>
    <mergeCell ref="A6:D6"/>
  </mergeCells>
  <printOptions horizontalCentered="1"/>
  <pageMargins left="0.5905511811023623" right="0.5905511811023623" top="0.5905511811023623" bottom="0.5118110236220472" header="0.35433070866141736" footer="0.35433070866141736"/>
  <pageSetup fitToHeight="0" fitToWidth="1" horizontalDpi="600" verticalDpi="600" orientation="landscape" paperSize="9" r:id="rId2"/>
  <headerFooter alignWithMargins="0">
    <oddFooter xml:space="preserve">&amp;CConj. Cidade Nova II, Trav. SN 17 S/N, Coqueiro. Ananindeua / Pa. CEP: 67.133-520
E-mail: sesan.gabinete@ananindeua.pa.gov.br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SheetLayoutView="80" workbookViewId="0" topLeftCell="A70">
      <selection activeCell="L11" sqref="L11"/>
    </sheetView>
  </sheetViews>
  <sheetFormatPr defaultColWidth="9.140625" defaultRowHeight="12.75"/>
  <cols>
    <col min="1" max="1" width="5.8515625" style="2" bestFit="1" customWidth="1"/>
    <col min="2" max="3" width="10.7109375" style="162" customWidth="1"/>
    <col min="4" max="4" width="99.140625" style="14" customWidth="1"/>
    <col min="5" max="5" width="6.7109375" style="2" customWidth="1"/>
    <col min="6" max="6" width="11.421875" style="15" bestFit="1" customWidth="1"/>
    <col min="7" max="7" width="15.8515625" style="15" customWidth="1"/>
    <col min="8" max="8" width="17.28125" style="15" customWidth="1"/>
    <col min="9" max="9" width="14.7109375" style="15" customWidth="1"/>
    <col min="10" max="16384" width="9.140625" style="2" customWidth="1"/>
  </cols>
  <sheetData>
    <row r="1" spans="1:9" ht="15.75">
      <c r="A1" s="186" t="s">
        <v>169</v>
      </c>
      <c r="B1" s="187"/>
      <c r="C1" s="187"/>
      <c r="D1" s="187"/>
      <c r="E1" s="187"/>
      <c r="F1" s="187"/>
      <c r="G1" s="187"/>
      <c r="H1" s="187"/>
      <c r="I1" s="188"/>
    </row>
    <row r="2" spans="1:9" ht="15.75">
      <c r="A2" s="189" t="s">
        <v>170</v>
      </c>
      <c r="B2" s="190"/>
      <c r="C2" s="190"/>
      <c r="D2" s="190"/>
      <c r="E2" s="190"/>
      <c r="F2" s="190"/>
      <c r="G2" s="190"/>
      <c r="H2" s="190"/>
      <c r="I2" s="191"/>
    </row>
    <row r="3" spans="1:9" ht="15.75">
      <c r="A3" s="192" t="s">
        <v>389</v>
      </c>
      <c r="B3" s="193"/>
      <c r="C3" s="193"/>
      <c r="D3" s="193"/>
      <c r="E3" s="193"/>
      <c r="F3" s="193"/>
      <c r="G3" s="193"/>
      <c r="H3" s="193"/>
      <c r="I3" s="194"/>
    </row>
    <row r="4" spans="1:9" ht="16.5" customHeight="1" thickBot="1">
      <c r="A4" s="202" t="s">
        <v>394</v>
      </c>
      <c r="B4" s="203"/>
      <c r="C4" s="203"/>
      <c r="D4" s="203"/>
      <c r="E4" s="203"/>
      <c r="F4" s="203"/>
      <c r="G4" s="203"/>
      <c r="H4" s="203"/>
      <c r="I4" s="204"/>
    </row>
    <row r="5" spans="1:9" ht="20.25" customHeight="1" thickBot="1">
      <c r="A5" s="278"/>
      <c r="B5" s="279"/>
      <c r="C5" s="279"/>
      <c r="D5" s="279"/>
      <c r="E5" s="279"/>
      <c r="F5" s="279"/>
      <c r="G5" s="279"/>
      <c r="H5" s="279"/>
      <c r="I5" s="280"/>
    </row>
    <row r="6" spans="1:9" ht="18.75" thickBot="1">
      <c r="A6" s="273" t="s">
        <v>168</v>
      </c>
      <c r="B6" s="274"/>
      <c r="C6" s="274"/>
      <c r="D6" s="274"/>
      <c r="E6" s="274"/>
      <c r="F6" s="274"/>
      <c r="G6" s="274"/>
      <c r="H6" s="274"/>
      <c r="I6" s="275"/>
    </row>
    <row r="7" spans="1:9" ht="30.75" thickBot="1">
      <c r="A7" s="65" t="s">
        <v>9</v>
      </c>
      <c r="B7" s="124" t="s">
        <v>320</v>
      </c>
      <c r="C7" s="124" t="s">
        <v>276</v>
      </c>
      <c r="D7" s="66" t="s">
        <v>6</v>
      </c>
      <c r="E7" s="66" t="s">
        <v>22</v>
      </c>
      <c r="F7" s="66" t="s">
        <v>23</v>
      </c>
      <c r="G7" s="66" t="s">
        <v>24</v>
      </c>
      <c r="H7" s="66" t="s">
        <v>25</v>
      </c>
      <c r="I7" s="67" t="s">
        <v>10</v>
      </c>
    </row>
    <row r="8" spans="1:9" ht="15.75">
      <c r="A8" s="51">
        <v>1</v>
      </c>
      <c r="B8" s="157"/>
      <c r="C8" s="157"/>
      <c r="D8" s="45" t="s">
        <v>95</v>
      </c>
      <c r="E8" s="44"/>
      <c r="F8" s="46"/>
      <c r="G8" s="46"/>
      <c r="H8" s="46"/>
      <c r="I8" s="52">
        <v>304813.4742479719</v>
      </c>
    </row>
    <row r="9" spans="1:9" ht="15.75">
      <c r="A9" s="18" t="s">
        <v>44</v>
      </c>
      <c r="B9" s="158" t="s">
        <v>283</v>
      </c>
      <c r="C9" s="159" t="s">
        <v>318</v>
      </c>
      <c r="D9" s="34" t="s">
        <v>96</v>
      </c>
      <c r="E9" s="20" t="s">
        <v>31</v>
      </c>
      <c r="F9" s="38">
        <v>25</v>
      </c>
      <c r="G9" s="36">
        <v>51.375</v>
      </c>
      <c r="H9" s="17">
        <v>67.05009284051813</v>
      </c>
      <c r="I9" s="27">
        <v>1676.2523210129534</v>
      </c>
    </row>
    <row r="10" spans="1:9" ht="15.75">
      <c r="A10" s="56" t="s">
        <v>45</v>
      </c>
      <c r="B10" s="159" t="s">
        <v>306</v>
      </c>
      <c r="C10" s="159">
        <v>20677</v>
      </c>
      <c r="D10" s="34" t="s">
        <v>125</v>
      </c>
      <c r="E10" s="20" t="s">
        <v>2</v>
      </c>
      <c r="F10" s="50">
        <v>1000</v>
      </c>
      <c r="G10" s="36">
        <v>6.5</v>
      </c>
      <c r="H10" s="17">
        <v>8.483223425077721</v>
      </c>
      <c r="I10" s="27">
        <v>8483.223425077722</v>
      </c>
    </row>
    <row r="11" spans="1:9" ht="25.5">
      <c r="A11" s="56" t="s">
        <v>67</v>
      </c>
      <c r="B11" s="159" t="s">
        <v>305</v>
      </c>
      <c r="C11" s="159">
        <v>97626</v>
      </c>
      <c r="D11" s="34" t="s">
        <v>337</v>
      </c>
      <c r="E11" s="35" t="s">
        <v>7</v>
      </c>
      <c r="F11" s="38">
        <v>75</v>
      </c>
      <c r="G11" s="36">
        <v>592.18</v>
      </c>
      <c r="H11" s="17">
        <v>772.8608073634653</v>
      </c>
      <c r="I11" s="27">
        <v>57964.56055225989</v>
      </c>
    </row>
    <row r="12" spans="1:9" ht="25.5">
      <c r="A12" s="56" t="s">
        <v>55</v>
      </c>
      <c r="B12" s="159" t="s">
        <v>305</v>
      </c>
      <c r="C12" s="159">
        <v>97635</v>
      </c>
      <c r="D12" s="34" t="s">
        <v>340</v>
      </c>
      <c r="E12" s="20" t="s">
        <v>2</v>
      </c>
      <c r="F12" s="38">
        <v>1000</v>
      </c>
      <c r="G12" s="36">
        <v>14.64</v>
      </c>
      <c r="H12" s="17">
        <v>19.10682937586736</v>
      </c>
      <c r="I12" s="27">
        <v>19106.82937586736</v>
      </c>
    </row>
    <row r="13" spans="1:9" ht="25.5">
      <c r="A13" s="56" t="s">
        <v>116</v>
      </c>
      <c r="B13" s="159" t="s">
        <v>305</v>
      </c>
      <c r="C13" s="159">
        <v>97625</v>
      </c>
      <c r="D13" s="34" t="s">
        <v>338</v>
      </c>
      <c r="E13" s="35" t="s">
        <v>7</v>
      </c>
      <c r="F13" s="38">
        <v>100</v>
      </c>
      <c r="G13" s="36">
        <v>60.99</v>
      </c>
      <c r="H13" s="17">
        <v>79.59873795315234</v>
      </c>
      <c r="I13" s="27">
        <v>7959.873795315234</v>
      </c>
    </row>
    <row r="14" spans="1:9" ht="25.5">
      <c r="A14" s="56" t="s">
        <v>117</v>
      </c>
      <c r="B14" s="159" t="s">
        <v>305</v>
      </c>
      <c r="C14" s="159">
        <v>97647</v>
      </c>
      <c r="D14" s="34" t="s">
        <v>341</v>
      </c>
      <c r="E14" s="20" t="s">
        <v>2</v>
      </c>
      <c r="F14" s="38">
        <v>1000</v>
      </c>
      <c r="G14" s="36">
        <v>3.33</v>
      </c>
      <c r="H14" s="17">
        <v>4.346020616232124</v>
      </c>
      <c r="I14" s="27">
        <v>4346.020616232125</v>
      </c>
    </row>
    <row r="15" spans="1:9" ht="25.5">
      <c r="A15" s="56" t="s">
        <v>118</v>
      </c>
      <c r="B15" s="159" t="s">
        <v>305</v>
      </c>
      <c r="C15" s="159">
        <v>97629</v>
      </c>
      <c r="D15" s="34" t="s">
        <v>339</v>
      </c>
      <c r="E15" s="35" t="s">
        <v>7</v>
      </c>
      <c r="F15" s="38">
        <v>100</v>
      </c>
      <c r="G15" s="36">
        <v>124.5</v>
      </c>
      <c r="H15" s="17">
        <v>162.4863563726425</v>
      </c>
      <c r="I15" s="27">
        <v>16248.63563726425</v>
      </c>
    </row>
    <row r="16" spans="1:9" ht="25.5">
      <c r="A16" s="56" t="s">
        <v>119</v>
      </c>
      <c r="B16" s="159" t="s">
        <v>305</v>
      </c>
      <c r="C16" s="159">
        <v>98531</v>
      </c>
      <c r="D16" s="34" t="s">
        <v>97</v>
      </c>
      <c r="E16" s="20" t="s">
        <v>31</v>
      </c>
      <c r="F16" s="38">
        <v>25</v>
      </c>
      <c r="G16" s="36">
        <v>271.07</v>
      </c>
      <c r="H16" s="17">
        <v>353.77651905166425</v>
      </c>
      <c r="I16" s="27">
        <v>8844.412976291605</v>
      </c>
    </row>
    <row r="17" spans="1:9" ht="15.75">
      <c r="A17" s="56" t="s">
        <v>120</v>
      </c>
      <c r="B17" s="159" t="s">
        <v>305</v>
      </c>
      <c r="C17" s="159">
        <v>93358</v>
      </c>
      <c r="D17" s="49" t="s">
        <v>115</v>
      </c>
      <c r="E17" s="20" t="s">
        <v>7</v>
      </c>
      <c r="F17" s="47">
        <v>1000</v>
      </c>
      <c r="G17" s="36">
        <v>83.66</v>
      </c>
      <c r="H17" s="17">
        <v>109.18561103723108</v>
      </c>
      <c r="I17" s="27">
        <v>109185.61103723108</v>
      </c>
    </row>
    <row r="18" spans="1:9" ht="15.75">
      <c r="A18" s="56" t="s">
        <v>126</v>
      </c>
      <c r="B18" s="159" t="s">
        <v>306</v>
      </c>
      <c r="C18" s="159">
        <v>20174</v>
      </c>
      <c r="D18" s="34" t="s">
        <v>98</v>
      </c>
      <c r="E18" s="35" t="s">
        <v>7</v>
      </c>
      <c r="F18" s="38">
        <v>500</v>
      </c>
      <c r="G18" s="36">
        <v>108.8</v>
      </c>
      <c r="H18" s="17">
        <v>141.9961090228394</v>
      </c>
      <c r="I18" s="27">
        <v>70998.0545114197</v>
      </c>
    </row>
    <row r="19" spans="1:9" ht="15.75">
      <c r="A19" s="51">
        <v>2</v>
      </c>
      <c r="B19" s="157"/>
      <c r="C19" s="157"/>
      <c r="D19" s="45" t="s">
        <v>113</v>
      </c>
      <c r="E19" s="44"/>
      <c r="F19" s="46"/>
      <c r="G19" s="46"/>
      <c r="H19" s="46"/>
      <c r="I19" s="52">
        <v>6812124.988573326</v>
      </c>
    </row>
    <row r="20" spans="1:9" ht="15.75">
      <c r="A20" s="56" t="s">
        <v>46</v>
      </c>
      <c r="B20" s="159" t="s">
        <v>307</v>
      </c>
      <c r="C20" s="159">
        <v>50036</v>
      </c>
      <c r="D20" s="19" t="s">
        <v>114</v>
      </c>
      <c r="E20" s="20" t="s">
        <v>2</v>
      </c>
      <c r="F20" s="50">
        <v>1000</v>
      </c>
      <c r="G20" s="36">
        <v>135.36</v>
      </c>
      <c r="H20" s="17">
        <v>176.65986504900314</v>
      </c>
      <c r="I20" s="27">
        <v>176659.86504900316</v>
      </c>
    </row>
    <row r="21" spans="1:9" ht="25.5">
      <c r="A21" s="56" t="s">
        <v>47</v>
      </c>
      <c r="B21" s="159" t="s">
        <v>305</v>
      </c>
      <c r="C21" s="159">
        <v>104111</v>
      </c>
      <c r="D21" s="19" t="s">
        <v>304</v>
      </c>
      <c r="E21" s="20" t="s">
        <v>26</v>
      </c>
      <c r="F21" s="50">
        <v>10000</v>
      </c>
      <c r="G21" s="36">
        <v>21.75</v>
      </c>
      <c r="H21" s="17">
        <v>28.386170691606218</v>
      </c>
      <c r="I21" s="27">
        <v>283861.70691606216</v>
      </c>
    </row>
    <row r="22" spans="1:9" ht="15.75">
      <c r="A22" s="56" t="s">
        <v>48</v>
      </c>
      <c r="B22" s="159" t="s">
        <v>306</v>
      </c>
      <c r="C22" s="159">
        <v>50736</v>
      </c>
      <c r="D22" s="19" t="s">
        <v>308</v>
      </c>
      <c r="E22" s="20" t="s">
        <v>7</v>
      </c>
      <c r="F22" s="50">
        <v>1000</v>
      </c>
      <c r="G22" s="36">
        <v>1034.82</v>
      </c>
      <c r="H22" s="17">
        <v>1350.5552714982964</v>
      </c>
      <c r="I22" s="27">
        <v>1350555.2714982964</v>
      </c>
    </row>
    <row r="23" spans="1:9" ht="25.5">
      <c r="A23" s="56" t="s">
        <v>49</v>
      </c>
      <c r="B23" s="159" t="s">
        <v>306</v>
      </c>
      <c r="C23" s="159">
        <v>51287</v>
      </c>
      <c r="D23" s="19" t="s">
        <v>164</v>
      </c>
      <c r="E23" s="20" t="s">
        <v>163</v>
      </c>
      <c r="F23" s="47">
        <v>1100</v>
      </c>
      <c r="G23" s="36">
        <v>3483.54</v>
      </c>
      <c r="H23" s="17">
        <v>4546.407404645422</v>
      </c>
      <c r="I23" s="27">
        <v>5001048.145109964</v>
      </c>
    </row>
    <row r="24" spans="1:9" ht="15.75">
      <c r="A24" s="51">
        <v>3</v>
      </c>
      <c r="B24" s="157"/>
      <c r="C24" s="157"/>
      <c r="D24" s="45" t="s">
        <v>101</v>
      </c>
      <c r="E24" s="44"/>
      <c r="F24" s="46"/>
      <c r="G24" s="46"/>
      <c r="H24" s="46"/>
      <c r="I24" s="52">
        <v>1930259.6070292229</v>
      </c>
    </row>
    <row r="25" spans="1:9" ht="25.5">
      <c r="A25" s="56" t="s">
        <v>50</v>
      </c>
      <c r="B25" s="159" t="s">
        <v>305</v>
      </c>
      <c r="C25" s="159">
        <v>103329</v>
      </c>
      <c r="D25" s="41" t="s">
        <v>310</v>
      </c>
      <c r="E25" s="20" t="s">
        <v>2</v>
      </c>
      <c r="F25" s="38">
        <v>1000</v>
      </c>
      <c r="G25" s="43">
        <v>94.41</v>
      </c>
      <c r="H25" s="17">
        <v>123.21555747101347</v>
      </c>
      <c r="I25" s="27">
        <v>123215.55747101347</v>
      </c>
    </row>
    <row r="26" spans="1:9" ht="38.25">
      <c r="A26" s="56" t="s">
        <v>51</v>
      </c>
      <c r="B26" s="159" t="s">
        <v>305</v>
      </c>
      <c r="C26" s="159">
        <v>103335</v>
      </c>
      <c r="D26" s="53" t="s">
        <v>309</v>
      </c>
      <c r="E26" s="20" t="s">
        <v>2</v>
      </c>
      <c r="F26" s="38">
        <v>1000</v>
      </c>
      <c r="G26" s="36">
        <v>152.55</v>
      </c>
      <c r="H26" s="17">
        <v>199.09472823009327</v>
      </c>
      <c r="I26" s="27">
        <v>199094.72823009326</v>
      </c>
    </row>
    <row r="27" spans="1:9" ht="15.75">
      <c r="A27" s="56" t="s">
        <v>52</v>
      </c>
      <c r="B27" s="159" t="s">
        <v>306</v>
      </c>
      <c r="C27" s="159">
        <v>261526</v>
      </c>
      <c r="D27" s="53" t="s">
        <v>112</v>
      </c>
      <c r="E27" s="35" t="s">
        <v>7</v>
      </c>
      <c r="F27" s="36">
        <v>1000</v>
      </c>
      <c r="G27" s="36">
        <v>210.47</v>
      </c>
      <c r="H27" s="17">
        <v>274.68677450401657</v>
      </c>
      <c r="I27" s="27">
        <v>274686.77450401656</v>
      </c>
    </row>
    <row r="28" spans="1:9" ht="15.75">
      <c r="A28" s="56" t="s">
        <v>123</v>
      </c>
      <c r="B28" s="159" t="s">
        <v>306</v>
      </c>
      <c r="C28" s="159">
        <v>60813</v>
      </c>
      <c r="D28" s="19" t="s">
        <v>83</v>
      </c>
      <c r="E28" s="20" t="s">
        <v>2</v>
      </c>
      <c r="F28" s="38">
        <v>1000</v>
      </c>
      <c r="G28" s="28">
        <v>880.07</v>
      </c>
      <c r="H28" s="17">
        <v>1148.5892984166385</v>
      </c>
      <c r="I28" s="27">
        <v>1148589.2984166385</v>
      </c>
    </row>
    <row r="29" spans="1:9" ht="15.75">
      <c r="A29" s="56" t="s">
        <v>124</v>
      </c>
      <c r="B29" s="159" t="s">
        <v>306</v>
      </c>
      <c r="C29" s="159">
        <v>11350</v>
      </c>
      <c r="D29" s="53" t="s">
        <v>311</v>
      </c>
      <c r="E29" s="20" t="s">
        <v>2</v>
      </c>
      <c r="F29" s="38">
        <v>1000</v>
      </c>
      <c r="G29" s="36">
        <v>141.5</v>
      </c>
      <c r="H29" s="17">
        <v>184.67324840746113</v>
      </c>
      <c r="I29" s="27">
        <v>184673.24840746113</v>
      </c>
    </row>
    <row r="30" spans="1:9" ht="15.75">
      <c r="A30" s="51">
        <v>4</v>
      </c>
      <c r="B30" s="157"/>
      <c r="C30" s="157"/>
      <c r="D30" s="45" t="s">
        <v>84</v>
      </c>
      <c r="E30" s="44"/>
      <c r="F30" s="46"/>
      <c r="G30" s="46"/>
      <c r="H30" s="46"/>
      <c r="I30" s="52">
        <v>423730.4845261513</v>
      </c>
    </row>
    <row r="31" spans="1:9" ht="15.75">
      <c r="A31" s="56" t="s">
        <v>53</v>
      </c>
      <c r="B31" s="159" t="s">
        <v>306</v>
      </c>
      <c r="C31" s="159">
        <v>70051</v>
      </c>
      <c r="D31" s="19" t="s">
        <v>36</v>
      </c>
      <c r="E31" s="20" t="s">
        <v>2</v>
      </c>
      <c r="F31" s="38">
        <v>1000</v>
      </c>
      <c r="G31" s="21">
        <v>113.71</v>
      </c>
      <c r="H31" s="17">
        <v>148.40420548701346</v>
      </c>
      <c r="I31" s="27">
        <v>148404.20548701345</v>
      </c>
    </row>
    <row r="32" spans="1:9" ht="15.75">
      <c r="A32" s="56" t="s">
        <v>86</v>
      </c>
      <c r="B32" s="159" t="s">
        <v>307</v>
      </c>
      <c r="C32" s="159">
        <v>70058</v>
      </c>
      <c r="D32" s="24" t="s">
        <v>37</v>
      </c>
      <c r="E32" s="20" t="s">
        <v>2</v>
      </c>
      <c r="F32" s="38">
        <v>1000</v>
      </c>
      <c r="G32" s="21">
        <v>98.17</v>
      </c>
      <c r="H32" s="17">
        <v>128.1227759445969</v>
      </c>
      <c r="I32" s="27">
        <v>128122.7759445969</v>
      </c>
    </row>
    <row r="33" spans="1:9" s="16" customFormat="1" ht="15.75">
      <c r="A33" s="57" t="s">
        <v>87</v>
      </c>
      <c r="B33" s="159" t="s">
        <v>307</v>
      </c>
      <c r="C33" s="160">
        <v>70030</v>
      </c>
      <c r="D33" s="19" t="s">
        <v>54</v>
      </c>
      <c r="E33" s="20" t="s">
        <v>2</v>
      </c>
      <c r="F33" s="38">
        <v>1000</v>
      </c>
      <c r="G33" s="28">
        <v>112.79</v>
      </c>
      <c r="H33" s="17">
        <v>147.20350309454093</v>
      </c>
      <c r="I33" s="27">
        <v>147203.50309454094</v>
      </c>
    </row>
    <row r="34" spans="1:9" ht="15.75">
      <c r="A34" s="51">
        <v>5</v>
      </c>
      <c r="B34" s="157"/>
      <c r="C34" s="157"/>
      <c r="D34" s="45" t="s">
        <v>85</v>
      </c>
      <c r="E34" s="44"/>
      <c r="F34" s="46"/>
      <c r="G34" s="46"/>
      <c r="H34" s="46"/>
      <c r="I34" s="52">
        <v>109250.86660203937</v>
      </c>
    </row>
    <row r="35" spans="1:9" ht="15.75">
      <c r="A35" s="56" t="s">
        <v>56</v>
      </c>
      <c r="B35" s="159" t="s">
        <v>306</v>
      </c>
      <c r="C35" s="159">
        <v>151285</v>
      </c>
      <c r="D35" s="19" t="s">
        <v>312</v>
      </c>
      <c r="E35" s="20" t="s">
        <v>2</v>
      </c>
      <c r="F35" s="38">
        <v>1000</v>
      </c>
      <c r="G35" s="28">
        <v>51.55</v>
      </c>
      <c r="H35" s="17">
        <v>67.27848731734714</v>
      </c>
      <c r="I35" s="27">
        <v>67278.48731734714</v>
      </c>
    </row>
    <row r="36" spans="1:9" ht="15.75">
      <c r="A36" s="56" t="s">
        <v>88</v>
      </c>
      <c r="B36" s="159" t="s">
        <v>306</v>
      </c>
      <c r="C36" s="159">
        <v>270768</v>
      </c>
      <c r="D36" s="37" t="s">
        <v>100</v>
      </c>
      <c r="E36" s="20" t="s">
        <v>2</v>
      </c>
      <c r="F36" s="40">
        <v>1000</v>
      </c>
      <c r="G36" s="36">
        <v>32.16</v>
      </c>
      <c r="H36" s="17">
        <v>41.972379284692224</v>
      </c>
      <c r="I36" s="27">
        <v>41972.37928469222</v>
      </c>
    </row>
    <row r="37" spans="1:9" ht="15.75">
      <c r="A37" s="51">
        <v>6</v>
      </c>
      <c r="B37" s="157"/>
      <c r="C37" s="157"/>
      <c r="D37" s="45" t="s">
        <v>68</v>
      </c>
      <c r="E37" s="44"/>
      <c r="F37" s="46"/>
      <c r="G37" s="46"/>
      <c r="H37" s="46"/>
      <c r="I37" s="52">
        <v>1532846.6917902548</v>
      </c>
    </row>
    <row r="38" spans="1:9" ht="38.25">
      <c r="A38" s="56" t="s">
        <v>57</v>
      </c>
      <c r="B38" s="159" t="s">
        <v>305</v>
      </c>
      <c r="C38" s="159">
        <v>87905</v>
      </c>
      <c r="D38" s="41" t="s">
        <v>313</v>
      </c>
      <c r="E38" s="58" t="s">
        <v>2</v>
      </c>
      <c r="F38" s="42">
        <v>1000</v>
      </c>
      <c r="G38" s="43">
        <v>8.35</v>
      </c>
      <c r="H38" s="17">
        <v>10.897679322984455</v>
      </c>
      <c r="I38" s="27">
        <v>10897.679322984455</v>
      </c>
    </row>
    <row r="39" spans="1:9" ht="38.25">
      <c r="A39" s="56" t="s">
        <v>58</v>
      </c>
      <c r="B39" s="159" t="s">
        <v>305</v>
      </c>
      <c r="C39" s="159">
        <v>87535</v>
      </c>
      <c r="D39" s="41" t="s">
        <v>314</v>
      </c>
      <c r="E39" s="58" t="s">
        <v>2</v>
      </c>
      <c r="F39" s="42">
        <v>1000</v>
      </c>
      <c r="G39" s="43">
        <v>40.59</v>
      </c>
      <c r="H39" s="17">
        <v>52.97446751136995</v>
      </c>
      <c r="I39" s="27">
        <v>52974.46751136995</v>
      </c>
    </row>
    <row r="40" spans="1:9" ht="38.25">
      <c r="A40" s="56" t="s">
        <v>59</v>
      </c>
      <c r="B40" s="159" t="s">
        <v>305</v>
      </c>
      <c r="C40" s="159">
        <v>87529</v>
      </c>
      <c r="D40" s="41" t="s">
        <v>102</v>
      </c>
      <c r="E40" s="58" t="s">
        <v>2</v>
      </c>
      <c r="F40" s="42">
        <v>1000</v>
      </c>
      <c r="G40" s="43">
        <v>45.7</v>
      </c>
      <c r="H40" s="17">
        <v>59.6435862347772</v>
      </c>
      <c r="I40" s="27">
        <v>59643.586234777205</v>
      </c>
    </row>
    <row r="41" spans="1:9" ht="25.5">
      <c r="A41" s="56" t="s">
        <v>89</v>
      </c>
      <c r="B41" s="159" t="s">
        <v>305</v>
      </c>
      <c r="C41" s="159">
        <v>87642</v>
      </c>
      <c r="D41" s="41" t="s">
        <v>103</v>
      </c>
      <c r="E41" s="58" t="s">
        <v>2</v>
      </c>
      <c r="F41" s="42">
        <v>1000</v>
      </c>
      <c r="G41" s="43">
        <v>62.13</v>
      </c>
      <c r="H41" s="17">
        <v>81.08656483078136</v>
      </c>
      <c r="I41" s="27">
        <v>81086.56483078135</v>
      </c>
    </row>
    <row r="42" spans="1:9" ht="38.25">
      <c r="A42" s="56" t="s">
        <v>127</v>
      </c>
      <c r="B42" s="159" t="s">
        <v>305</v>
      </c>
      <c r="C42" s="159">
        <v>104162</v>
      </c>
      <c r="D42" s="41" t="s">
        <v>315</v>
      </c>
      <c r="E42" s="58" t="s">
        <v>2</v>
      </c>
      <c r="F42" s="42">
        <v>1000</v>
      </c>
      <c r="G42" s="43">
        <v>126.44</v>
      </c>
      <c r="H42" s="17">
        <v>165.01827228720413</v>
      </c>
      <c r="I42" s="27">
        <v>165018.27228720413</v>
      </c>
    </row>
    <row r="43" spans="1:9" ht="38.25">
      <c r="A43" s="56" t="s">
        <v>90</v>
      </c>
      <c r="B43" s="159" t="s">
        <v>283</v>
      </c>
      <c r="C43" s="159" t="s">
        <v>331</v>
      </c>
      <c r="D43" s="41" t="s">
        <v>70</v>
      </c>
      <c r="E43" s="58" t="s">
        <v>2</v>
      </c>
      <c r="F43" s="59">
        <v>1000</v>
      </c>
      <c r="G43" s="28">
        <v>71.9</v>
      </c>
      <c r="H43" s="17">
        <v>93.83750219432125</v>
      </c>
      <c r="I43" s="27">
        <v>93837.50219432125</v>
      </c>
    </row>
    <row r="44" spans="1:9" ht="15.75">
      <c r="A44" s="56" t="s">
        <v>91</v>
      </c>
      <c r="B44" s="159" t="s">
        <v>305</v>
      </c>
      <c r="C44" s="159">
        <v>101735</v>
      </c>
      <c r="D44" s="60" t="s">
        <v>99</v>
      </c>
      <c r="E44" s="58" t="s">
        <v>2</v>
      </c>
      <c r="F44" s="59">
        <v>1500</v>
      </c>
      <c r="G44" s="39">
        <v>371.43</v>
      </c>
      <c r="H44" s="17">
        <v>484.7574887348643</v>
      </c>
      <c r="I44" s="27">
        <v>727136.2331022965</v>
      </c>
    </row>
    <row r="45" spans="1:9" ht="15.75">
      <c r="A45" s="56" t="s">
        <v>92</v>
      </c>
      <c r="B45" s="159" t="s">
        <v>306</v>
      </c>
      <c r="C45" s="159">
        <v>130716</v>
      </c>
      <c r="D45" s="41" t="s">
        <v>40</v>
      </c>
      <c r="E45" s="58" t="s">
        <v>2</v>
      </c>
      <c r="F45" s="59">
        <v>1000</v>
      </c>
      <c r="G45" s="28">
        <v>167.5</v>
      </c>
      <c r="H45" s="17">
        <v>218.60614210777203</v>
      </c>
      <c r="I45" s="27">
        <v>218606.14210777203</v>
      </c>
    </row>
    <row r="46" spans="1:9" ht="25.5">
      <c r="A46" s="56" t="s">
        <v>128</v>
      </c>
      <c r="B46" s="159" t="s">
        <v>305</v>
      </c>
      <c r="C46" s="159">
        <v>96486</v>
      </c>
      <c r="D46" s="41" t="s">
        <v>322</v>
      </c>
      <c r="E46" s="58" t="s">
        <v>2</v>
      </c>
      <c r="F46" s="47">
        <v>1000</v>
      </c>
      <c r="G46" s="43">
        <v>94.74</v>
      </c>
      <c r="H46" s="17">
        <v>123.64624419874818</v>
      </c>
      <c r="I46" s="27">
        <v>123646.24419874817</v>
      </c>
    </row>
    <row r="47" spans="1:9" ht="15.75">
      <c r="A47" s="51">
        <v>7</v>
      </c>
      <c r="B47" s="157"/>
      <c r="C47" s="157"/>
      <c r="D47" s="45" t="s">
        <v>34</v>
      </c>
      <c r="E47" s="44"/>
      <c r="F47" s="46"/>
      <c r="G47" s="46"/>
      <c r="H47" s="46"/>
      <c r="I47" s="52">
        <v>483152.20184058027</v>
      </c>
    </row>
    <row r="48" spans="1:9" ht="15.75">
      <c r="A48" s="56" t="s">
        <v>60</v>
      </c>
      <c r="B48" s="159" t="s">
        <v>306</v>
      </c>
      <c r="C48" s="159">
        <v>260728</v>
      </c>
      <c r="D48" s="61" t="s">
        <v>109</v>
      </c>
      <c r="E48" s="62" t="s">
        <v>1</v>
      </c>
      <c r="F48" s="42">
        <v>1500</v>
      </c>
      <c r="G48" s="36">
        <v>135.39</v>
      </c>
      <c r="H48" s="17">
        <v>176.69901838788806</v>
      </c>
      <c r="I48" s="27">
        <v>265048.5275818321</v>
      </c>
    </row>
    <row r="49" spans="1:9" ht="38.25">
      <c r="A49" s="56" t="s">
        <v>61</v>
      </c>
      <c r="B49" s="159" t="s">
        <v>305</v>
      </c>
      <c r="C49" s="159">
        <v>94274</v>
      </c>
      <c r="D49" s="61" t="s">
        <v>323</v>
      </c>
      <c r="E49" s="62" t="s">
        <v>8</v>
      </c>
      <c r="F49" s="42">
        <v>1500</v>
      </c>
      <c r="G49" s="36">
        <v>55.34</v>
      </c>
      <c r="H49" s="17">
        <v>72.22485912981554</v>
      </c>
      <c r="I49" s="27">
        <v>108337.2886947233</v>
      </c>
    </row>
    <row r="50" spans="1:9" ht="25.5">
      <c r="A50" s="56" t="s">
        <v>93</v>
      </c>
      <c r="B50" s="159" t="s">
        <v>305</v>
      </c>
      <c r="C50" s="159">
        <v>98680</v>
      </c>
      <c r="D50" s="41" t="s">
        <v>108</v>
      </c>
      <c r="E50" s="58" t="s">
        <v>2</v>
      </c>
      <c r="F50" s="42">
        <v>1500</v>
      </c>
      <c r="G50" s="55">
        <v>56.07</v>
      </c>
      <c r="H50" s="17">
        <v>73.17759037601658</v>
      </c>
      <c r="I50" s="27">
        <v>109766.38556402487</v>
      </c>
    </row>
    <row r="51" spans="1:9" ht="15.75">
      <c r="A51" s="51">
        <v>8</v>
      </c>
      <c r="B51" s="157"/>
      <c r="C51" s="157"/>
      <c r="D51" s="45" t="s">
        <v>43</v>
      </c>
      <c r="E51" s="44"/>
      <c r="F51" s="46"/>
      <c r="G51" s="46"/>
      <c r="H51" s="46"/>
      <c r="I51" s="52">
        <v>361131.8326668131</v>
      </c>
    </row>
    <row r="52" spans="1:9" ht="15.75">
      <c r="A52" s="56" t="s">
        <v>62</v>
      </c>
      <c r="B52" s="159" t="s">
        <v>306</v>
      </c>
      <c r="C52" s="159">
        <v>251510</v>
      </c>
      <c r="D52" s="19" t="s">
        <v>71</v>
      </c>
      <c r="E52" s="20" t="s">
        <v>31</v>
      </c>
      <c r="F52" s="38">
        <v>25</v>
      </c>
      <c r="G52" s="28">
        <v>1013.19</v>
      </c>
      <c r="H52" s="17">
        <v>1322.3257141622303</v>
      </c>
      <c r="I52" s="27">
        <v>33058.14285405575</v>
      </c>
    </row>
    <row r="53" spans="1:9" ht="15.75">
      <c r="A53" s="56" t="s">
        <v>63</v>
      </c>
      <c r="B53" s="159" t="s">
        <v>283</v>
      </c>
      <c r="C53" s="159" t="s">
        <v>344</v>
      </c>
      <c r="D53" s="24" t="s">
        <v>162</v>
      </c>
      <c r="E53" s="20" t="s">
        <v>31</v>
      </c>
      <c r="F53" s="38">
        <v>25</v>
      </c>
      <c r="G53" s="28">
        <v>2424.6207000000004</v>
      </c>
      <c r="H53" s="17">
        <v>3164.3998644874373</v>
      </c>
      <c r="I53" s="27">
        <v>79109.99661218593</v>
      </c>
    </row>
    <row r="54" spans="1:9" ht="15.75">
      <c r="A54" s="56" t="s">
        <v>94</v>
      </c>
      <c r="B54" s="159" t="s">
        <v>283</v>
      </c>
      <c r="C54" s="159" t="s">
        <v>345</v>
      </c>
      <c r="D54" s="19" t="s">
        <v>28</v>
      </c>
      <c r="E54" s="20" t="s">
        <v>31</v>
      </c>
      <c r="F54" s="38">
        <v>25</v>
      </c>
      <c r="G54" s="39">
        <v>1915.9470000000001</v>
      </c>
      <c r="H54" s="17">
        <v>2500.524072554982</v>
      </c>
      <c r="I54" s="27">
        <v>62513.10181387455</v>
      </c>
    </row>
    <row r="55" spans="1:9" ht="15.75">
      <c r="A55" s="56" t="s">
        <v>129</v>
      </c>
      <c r="B55" s="159" t="s">
        <v>283</v>
      </c>
      <c r="C55" s="159" t="s">
        <v>346</v>
      </c>
      <c r="D55" s="19" t="s">
        <v>35</v>
      </c>
      <c r="E55" s="20" t="s">
        <v>31</v>
      </c>
      <c r="F55" s="38">
        <v>25</v>
      </c>
      <c r="G55" s="28">
        <v>2487.4737000000005</v>
      </c>
      <c r="H55" s="17">
        <v>3246.4300247853466</v>
      </c>
      <c r="I55" s="27">
        <v>81160.75061963366</v>
      </c>
    </row>
    <row r="56" spans="1:9" ht="15.75">
      <c r="A56" s="18" t="s">
        <v>130</v>
      </c>
      <c r="B56" s="159" t="s">
        <v>283</v>
      </c>
      <c r="C56" s="159" t="s">
        <v>347</v>
      </c>
      <c r="D56" s="41" t="s">
        <v>111</v>
      </c>
      <c r="E56" s="20" t="s">
        <v>31</v>
      </c>
      <c r="F56" s="47">
        <v>25</v>
      </c>
      <c r="G56" s="39">
        <v>2636.9996</v>
      </c>
      <c r="H56" s="17">
        <v>3441.5779659447044</v>
      </c>
      <c r="I56" s="27">
        <v>86039.44914861761</v>
      </c>
    </row>
    <row r="57" spans="1:9" ht="15.75">
      <c r="A57" s="18" t="s">
        <v>131</v>
      </c>
      <c r="B57" s="158" t="s">
        <v>283</v>
      </c>
      <c r="C57" s="158" t="s">
        <v>348</v>
      </c>
      <c r="D57" s="24" t="s">
        <v>42</v>
      </c>
      <c r="E57" s="20" t="s">
        <v>31</v>
      </c>
      <c r="F57" s="38">
        <v>25</v>
      </c>
      <c r="G57" s="28">
        <v>590</v>
      </c>
      <c r="H57" s="17">
        <v>770.0156647378238</v>
      </c>
      <c r="I57" s="27">
        <v>19250.391618445596</v>
      </c>
    </row>
    <row r="58" spans="1:9" ht="15.75">
      <c r="A58" s="51">
        <v>9</v>
      </c>
      <c r="B58" s="157"/>
      <c r="C58" s="157"/>
      <c r="D58" s="45" t="s">
        <v>29</v>
      </c>
      <c r="E58" s="44"/>
      <c r="F58" s="46"/>
      <c r="G58" s="46"/>
      <c r="H58" s="46"/>
      <c r="I58" s="52">
        <v>6098759.722523239</v>
      </c>
    </row>
    <row r="59" spans="1:9" ht="15.75">
      <c r="A59" s="18" t="s">
        <v>64</v>
      </c>
      <c r="B59" s="158" t="s">
        <v>283</v>
      </c>
      <c r="C59" s="158" t="s">
        <v>352</v>
      </c>
      <c r="D59" s="24" t="s">
        <v>30</v>
      </c>
      <c r="E59" s="20" t="s">
        <v>31</v>
      </c>
      <c r="F59" s="38">
        <v>10</v>
      </c>
      <c r="G59" s="28">
        <v>250</v>
      </c>
      <c r="H59" s="17">
        <v>326.2778240414508</v>
      </c>
      <c r="I59" s="27">
        <v>3262.778240414508</v>
      </c>
    </row>
    <row r="60" spans="1:9" ht="15.75">
      <c r="A60" s="18" t="s">
        <v>65</v>
      </c>
      <c r="B60" s="158" t="s">
        <v>283</v>
      </c>
      <c r="C60" s="158" t="s">
        <v>353</v>
      </c>
      <c r="D60" s="24" t="s">
        <v>32</v>
      </c>
      <c r="E60" s="20" t="s">
        <v>31</v>
      </c>
      <c r="F60" s="38">
        <v>10</v>
      </c>
      <c r="G60" s="28">
        <v>2210.7</v>
      </c>
      <c r="H60" s="17">
        <v>2885.209542433741</v>
      </c>
      <c r="I60" s="27">
        <v>28852.095424337407</v>
      </c>
    </row>
    <row r="61" spans="1:9" s="16" customFormat="1" ht="25.5">
      <c r="A61" s="18" t="s">
        <v>66</v>
      </c>
      <c r="B61" s="158" t="s">
        <v>283</v>
      </c>
      <c r="C61" s="158" t="s">
        <v>366</v>
      </c>
      <c r="D61" s="54" t="s">
        <v>385</v>
      </c>
      <c r="E61" s="20" t="s">
        <v>31</v>
      </c>
      <c r="F61" s="38">
        <v>25</v>
      </c>
      <c r="G61" s="29">
        <v>8690.262636000001</v>
      </c>
      <c r="H61" s="17">
        <v>11341.759932891211</v>
      </c>
      <c r="I61" s="27">
        <v>283543.9983222803</v>
      </c>
    </row>
    <row r="62" spans="1:9" s="16" customFormat="1" ht="38.25">
      <c r="A62" s="18" t="s">
        <v>132</v>
      </c>
      <c r="B62" s="158" t="s">
        <v>283</v>
      </c>
      <c r="C62" s="158" t="s">
        <v>367</v>
      </c>
      <c r="D62" s="54" t="s">
        <v>383</v>
      </c>
      <c r="E62" s="20" t="s">
        <v>31</v>
      </c>
      <c r="F62" s="38">
        <v>25</v>
      </c>
      <c r="G62" s="30">
        <v>7659.2626359999995</v>
      </c>
      <c r="H62" s="17">
        <v>9996.190186544265</v>
      </c>
      <c r="I62" s="27">
        <v>249904.75466360664</v>
      </c>
    </row>
    <row r="63" spans="1:9" s="16" customFormat="1" ht="63.75">
      <c r="A63" s="18" t="s">
        <v>133</v>
      </c>
      <c r="B63" s="158" t="s">
        <v>283</v>
      </c>
      <c r="C63" s="158" t="s">
        <v>368</v>
      </c>
      <c r="D63" s="25" t="s">
        <v>384</v>
      </c>
      <c r="E63" s="20" t="s">
        <v>31</v>
      </c>
      <c r="F63" s="38">
        <v>10</v>
      </c>
      <c r="G63" s="30">
        <v>12579.262636000001</v>
      </c>
      <c r="H63" s="17">
        <v>16417.337763680018</v>
      </c>
      <c r="I63" s="27">
        <v>164173.37763680017</v>
      </c>
    </row>
    <row r="64" spans="1:9" s="16" customFormat="1" ht="30">
      <c r="A64" s="18" t="s">
        <v>134</v>
      </c>
      <c r="B64" s="158" t="s">
        <v>283</v>
      </c>
      <c r="C64" s="158" t="s">
        <v>369</v>
      </c>
      <c r="D64" s="32" t="s">
        <v>382</v>
      </c>
      <c r="E64" s="20" t="s">
        <v>31</v>
      </c>
      <c r="F64" s="38">
        <v>105</v>
      </c>
      <c r="G64" s="30">
        <v>1587</v>
      </c>
      <c r="H64" s="17">
        <v>2071.2116270151296</v>
      </c>
      <c r="I64" s="27">
        <v>217477.22083658862</v>
      </c>
    </row>
    <row r="65" spans="1:9" s="16" customFormat="1" ht="30">
      <c r="A65" s="18" t="s">
        <v>135</v>
      </c>
      <c r="B65" s="158" t="s">
        <v>283</v>
      </c>
      <c r="C65" s="158" t="s">
        <v>370</v>
      </c>
      <c r="D65" s="32" t="s">
        <v>381</v>
      </c>
      <c r="E65" s="20" t="s">
        <v>31</v>
      </c>
      <c r="F65" s="38">
        <v>105</v>
      </c>
      <c r="G65" s="30">
        <v>4589</v>
      </c>
      <c r="H65" s="17">
        <v>5989.155738104871</v>
      </c>
      <c r="I65" s="27">
        <v>628861.3525010115</v>
      </c>
    </row>
    <row r="66" spans="1:9" s="16" customFormat="1" ht="30">
      <c r="A66" s="18" t="s">
        <v>136</v>
      </c>
      <c r="B66" s="158" t="s">
        <v>283</v>
      </c>
      <c r="C66" s="158" t="s">
        <v>361</v>
      </c>
      <c r="D66" s="32" t="s">
        <v>380</v>
      </c>
      <c r="E66" s="20" t="s">
        <v>31</v>
      </c>
      <c r="F66" s="38">
        <v>105</v>
      </c>
      <c r="G66" s="30">
        <v>3562.065017</v>
      </c>
      <c r="H66" s="17">
        <v>4648.891291363733</v>
      </c>
      <c r="I66" s="27">
        <v>488133.58559319197</v>
      </c>
    </row>
    <row r="67" spans="1:9" s="16" customFormat="1" ht="30">
      <c r="A67" s="18" t="s">
        <v>122</v>
      </c>
      <c r="B67" s="158" t="s">
        <v>283</v>
      </c>
      <c r="C67" s="158" t="s">
        <v>362</v>
      </c>
      <c r="D67" s="32" t="s">
        <v>379</v>
      </c>
      <c r="E67" s="20" t="s">
        <v>31</v>
      </c>
      <c r="F67" s="38">
        <v>105</v>
      </c>
      <c r="G67" s="30">
        <v>4790.265017</v>
      </c>
      <c r="H67" s="17">
        <v>6251.8289853145725</v>
      </c>
      <c r="I67" s="27">
        <v>656442.0434580301</v>
      </c>
    </row>
    <row r="68" spans="1:9" s="16" customFormat="1" ht="30">
      <c r="A68" s="18" t="s">
        <v>121</v>
      </c>
      <c r="B68" s="158" t="s">
        <v>283</v>
      </c>
      <c r="C68" s="158" t="s">
        <v>365</v>
      </c>
      <c r="D68" s="33" t="s">
        <v>364</v>
      </c>
      <c r="E68" s="20" t="s">
        <v>31</v>
      </c>
      <c r="F68" s="38">
        <v>105</v>
      </c>
      <c r="G68" s="31">
        <v>1598</v>
      </c>
      <c r="H68" s="17">
        <v>2085.5678512729532</v>
      </c>
      <c r="I68" s="27">
        <v>218984.6243836601</v>
      </c>
    </row>
    <row r="69" spans="1:9" s="16" customFormat="1" ht="45">
      <c r="A69" s="18" t="s">
        <v>154</v>
      </c>
      <c r="B69" s="158" t="s">
        <v>283</v>
      </c>
      <c r="C69" s="158" t="s">
        <v>371</v>
      </c>
      <c r="D69" s="32" t="s">
        <v>375</v>
      </c>
      <c r="E69" s="20" t="s">
        <v>31</v>
      </c>
      <c r="F69" s="38">
        <v>105</v>
      </c>
      <c r="G69" s="30">
        <v>6918.042635999997</v>
      </c>
      <c r="H69" s="17">
        <v>9028.815591600247</v>
      </c>
      <c r="I69" s="27">
        <v>948025.6371180259</v>
      </c>
    </row>
    <row r="70" spans="1:9" s="16" customFormat="1" ht="45">
      <c r="A70" s="18" t="s">
        <v>155</v>
      </c>
      <c r="B70" s="158" t="s">
        <v>283</v>
      </c>
      <c r="C70" s="158" t="s">
        <v>372</v>
      </c>
      <c r="D70" s="32" t="s">
        <v>376</v>
      </c>
      <c r="E70" s="20" t="s">
        <v>31</v>
      </c>
      <c r="F70" s="38">
        <v>105</v>
      </c>
      <c r="G70" s="30">
        <v>4613.782635999999</v>
      </c>
      <c r="H70" s="17">
        <v>6021.499836297235</v>
      </c>
      <c r="I70" s="27">
        <v>632257.4828112096</v>
      </c>
    </row>
    <row r="71" spans="1:9" s="16" customFormat="1" ht="30">
      <c r="A71" s="18" t="s">
        <v>156</v>
      </c>
      <c r="B71" s="158" t="s">
        <v>283</v>
      </c>
      <c r="C71" s="158" t="s">
        <v>373</v>
      </c>
      <c r="D71" s="32" t="s">
        <v>377</v>
      </c>
      <c r="E71" s="20" t="s">
        <v>31</v>
      </c>
      <c r="F71" s="38">
        <v>105</v>
      </c>
      <c r="G71" s="30">
        <v>6912.78</v>
      </c>
      <c r="H71" s="17">
        <v>9021.94726590904</v>
      </c>
      <c r="I71" s="27">
        <v>947304.4629204493</v>
      </c>
    </row>
    <row r="72" spans="1:9" s="16" customFormat="1" ht="30">
      <c r="A72" s="18" t="s">
        <v>157</v>
      </c>
      <c r="B72" s="158" t="s">
        <v>283</v>
      </c>
      <c r="C72" s="158" t="s">
        <v>374</v>
      </c>
      <c r="D72" s="33" t="s">
        <v>378</v>
      </c>
      <c r="E72" s="20" t="s">
        <v>31</v>
      </c>
      <c r="F72" s="38">
        <v>105</v>
      </c>
      <c r="G72" s="30">
        <v>4608.5199999999995</v>
      </c>
      <c r="H72" s="17">
        <v>6014.6315106060265</v>
      </c>
      <c r="I72" s="27">
        <v>631536.3086136328</v>
      </c>
    </row>
    <row r="73" spans="1:9" ht="15.75">
      <c r="A73" s="51">
        <v>10</v>
      </c>
      <c r="B73" s="157"/>
      <c r="C73" s="157"/>
      <c r="D73" s="45" t="s">
        <v>33</v>
      </c>
      <c r="E73" s="44"/>
      <c r="F73" s="46"/>
      <c r="G73" s="46"/>
      <c r="H73" s="46"/>
      <c r="I73" s="52">
        <v>1338879.7458427972</v>
      </c>
    </row>
    <row r="74" spans="1:9" ht="15.75">
      <c r="A74" s="56" t="s">
        <v>137</v>
      </c>
      <c r="B74" s="159" t="s">
        <v>306</v>
      </c>
      <c r="C74" s="159">
        <v>170682</v>
      </c>
      <c r="D74" s="41" t="s">
        <v>75</v>
      </c>
      <c r="E74" s="58" t="s">
        <v>105</v>
      </c>
      <c r="F74" s="59">
        <v>150</v>
      </c>
      <c r="G74" s="28">
        <v>598.86</v>
      </c>
      <c r="H74" s="17">
        <v>781.5789508218529</v>
      </c>
      <c r="I74" s="27">
        <v>117236.84262327793</v>
      </c>
    </row>
    <row r="75" spans="1:9" ht="15.75">
      <c r="A75" s="56" t="s">
        <v>138</v>
      </c>
      <c r="B75" s="159" t="s">
        <v>283</v>
      </c>
      <c r="C75" s="159" t="s">
        <v>332</v>
      </c>
      <c r="D75" s="41" t="s">
        <v>76</v>
      </c>
      <c r="E75" s="58" t="s">
        <v>3</v>
      </c>
      <c r="F75" s="59">
        <v>10000</v>
      </c>
      <c r="G75" s="28">
        <v>56.916000000000004</v>
      </c>
      <c r="H75" s="17">
        <v>74.28171453257286</v>
      </c>
      <c r="I75" s="27">
        <v>742817.1453257286</v>
      </c>
    </row>
    <row r="76" spans="1:9" ht="15.75">
      <c r="A76" s="56" t="s">
        <v>139</v>
      </c>
      <c r="B76" s="159" t="s">
        <v>306</v>
      </c>
      <c r="C76" s="159">
        <v>170081</v>
      </c>
      <c r="D76" s="41" t="s">
        <v>327</v>
      </c>
      <c r="E76" s="58" t="s">
        <v>31</v>
      </c>
      <c r="F76" s="59">
        <v>150</v>
      </c>
      <c r="G76" s="28">
        <v>259.16</v>
      </c>
      <c r="H76" s="17">
        <v>338.23264351432954</v>
      </c>
      <c r="I76" s="27">
        <v>50734.89652714943</v>
      </c>
    </row>
    <row r="77" spans="1:9" ht="25.5">
      <c r="A77" s="56" t="s">
        <v>140</v>
      </c>
      <c r="B77" s="159" t="s">
        <v>305</v>
      </c>
      <c r="C77" s="159">
        <v>97590</v>
      </c>
      <c r="D77" s="41" t="s">
        <v>326</v>
      </c>
      <c r="E77" s="58" t="s">
        <v>31</v>
      </c>
      <c r="F77" s="59">
        <v>150</v>
      </c>
      <c r="G77" s="28">
        <v>113.63</v>
      </c>
      <c r="H77" s="17">
        <v>148.2997965833202</v>
      </c>
      <c r="I77" s="27">
        <v>22244.969487498027</v>
      </c>
    </row>
    <row r="78" spans="1:9" ht="25.5">
      <c r="A78" s="56" t="s">
        <v>141</v>
      </c>
      <c r="B78" s="159" t="s">
        <v>305</v>
      </c>
      <c r="C78" s="159">
        <v>92005</v>
      </c>
      <c r="D78" s="41" t="s">
        <v>38</v>
      </c>
      <c r="E78" s="58" t="s">
        <v>31</v>
      </c>
      <c r="F78" s="59">
        <v>150</v>
      </c>
      <c r="G78" s="28">
        <v>54.43</v>
      </c>
      <c r="H78" s="17">
        <v>71.03720785030467</v>
      </c>
      <c r="I78" s="27">
        <v>10655.5811775457</v>
      </c>
    </row>
    <row r="79" spans="1:9" ht="25.5">
      <c r="A79" s="56" t="s">
        <v>142</v>
      </c>
      <c r="B79" s="159" t="s">
        <v>305</v>
      </c>
      <c r="C79" s="159">
        <v>92009</v>
      </c>
      <c r="D79" s="41" t="s">
        <v>39</v>
      </c>
      <c r="E79" s="58" t="s">
        <v>31</v>
      </c>
      <c r="F79" s="59">
        <v>150</v>
      </c>
      <c r="G79" s="28">
        <v>47.28</v>
      </c>
      <c r="H79" s="17">
        <v>61.70566208271917</v>
      </c>
      <c r="I79" s="27">
        <v>9255.849312407876</v>
      </c>
    </row>
    <row r="80" spans="1:9" s="26" customFormat="1" ht="15.75">
      <c r="A80" s="56" t="s">
        <v>143</v>
      </c>
      <c r="B80" s="159" t="s">
        <v>283</v>
      </c>
      <c r="C80" s="159" t="s">
        <v>333</v>
      </c>
      <c r="D80" s="41" t="s">
        <v>77</v>
      </c>
      <c r="E80" s="58" t="s">
        <v>31</v>
      </c>
      <c r="F80" s="59">
        <v>150</v>
      </c>
      <c r="G80" s="30">
        <v>1971.4</v>
      </c>
      <c r="H80" s="17">
        <v>2572.896409261264</v>
      </c>
      <c r="I80" s="27">
        <v>385934.46138918964</v>
      </c>
    </row>
    <row r="81" spans="1:9" ht="15.75">
      <c r="A81" s="51">
        <v>11</v>
      </c>
      <c r="B81" s="157"/>
      <c r="C81" s="157"/>
      <c r="D81" s="45" t="s">
        <v>69</v>
      </c>
      <c r="E81" s="44"/>
      <c r="F81" s="46"/>
      <c r="G81" s="46"/>
      <c r="H81" s="46"/>
      <c r="I81" s="52">
        <v>670408.9180588017</v>
      </c>
    </row>
    <row r="82" spans="1:9" ht="15.75">
      <c r="A82" s="56" t="s">
        <v>144</v>
      </c>
      <c r="B82" s="159" t="s">
        <v>306</v>
      </c>
      <c r="C82" s="159">
        <v>180299</v>
      </c>
      <c r="D82" s="19" t="s">
        <v>78</v>
      </c>
      <c r="E82" s="20" t="s">
        <v>105</v>
      </c>
      <c r="F82" s="38">
        <v>150</v>
      </c>
      <c r="G82" s="28">
        <v>601.92</v>
      </c>
      <c r="H82" s="17">
        <v>785.5725913881201</v>
      </c>
      <c r="I82" s="27">
        <v>117835.88870821802</v>
      </c>
    </row>
    <row r="83" spans="1:9" ht="15.75">
      <c r="A83" s="56" t="s">
        <v>145</v>
      </c>
      <c r="B83" s="159" t="s">
        <v>306</v>
      </c>
      <c r="C83" s="159">
        <v>180214</v>
      </c>
      <c r="D83" s="19" t="s">
        <v>79</v>
      </c>
      <c r="E83" s="20" t="s">
        <v>105</v>
      </c>
      <c r="F83" s="38">
        <v>150</v>
      </c>
      <c r="G83" s="28">
        <v>434.84</v>
      </c>
      <c r="H83" s="17">
        <v>567.5145960247378</v>
      </c>
      <c r="I83" s="27">
        <v>85127.18940371067</v>
      </c>
    </row>
    <row r="84" spans="1:9" ht="15.75">
      <c r="A84" s="56" t="s">
        <v>146</v>
      </c>
      <c r="B84" s="159" t="s">
        <v>306</v>
      </c>
      <c r="C84" s="159">
        <v>190238</v>
      </c>
      <c r="D84" s="19" t="s">
        <v>80</v>
      </c>
      <c r="E84" s="20" t="s">
        <v>31</v>
      </c>
      <c r="F84" s="38">
        <v>150</v>
      </c>
      <c r="G84" s="28">
        <v>862.9</v>
      </c>
      <c r="H84" s="17">
        <v>1126.1805374614714</v>
      </c>
      <c r="I84" s="27">
        <v>168927.0806192207</v>
      </c>
    </row>
    <row r="85" spans="1:9" ht="15.75">
      <c r="A85" s="56" t="s">
        <v>147</v>
      </c>
      <c r="B85" s="159" t="s">
        <v>306</v>
      </c>
      <c r="C85" s="159">
        <v>190375</v>
      </c>
      <c r="D85" s="19" t="s">
        <v>81</v>
      </c>
      <c r="E85" s="20" t="s">
        <v>31</v>
      </c>
      <c r="F85" s="38">
        <v>150</v>
      </c>
      <c r="G85" s="28">
        <v>931.57</v>
      </c>
      <c r="H85" s="17">
        <v>1215.8025301691773</v>
      </c>
      <c r="I85" s="27">
        <v>182370.3795253766</v>
      </c>
    </row>
    <row r="86" spans="1:9" ht="15.75">
      <c r="A86" s="56" t="s">
        <v>148</v>
      </c>
      <c r="B86" s="159" t="s">
        <v>306</v>
      </c>
      <c r="C86" s="159">
        <v>190609</v>
      </c>
      <c r="D86" s="19" t="s">
        <v>82</v>
      </c>
      <c r="E86" s="20" t="s">
        <v>31</v>
      </c>
      <c r="F86" s="38">
        <v>150</v>
      </c>
      <c r="G86" s="28">
        <v>593.3</v>
      </c>
      <c r="H86" s="17">
        <v>774.322532015171</v>
      </c>
      <c r="I86" s="27">
        <v>116148.37980227564</v>
      </c>
    </row>
    <row r="87" spans="1:9" ht="15.75">
      <c r="A87" s="51">
        <v>12</v>
      </c>
      <c r="B87" s="157"/>
      <c r="C87" s="157"/>
      <c r="D87" s="45" t="s">
        <v>41</v>
      </c>
      <c r="E87" s="44"/>
      <c r="F87" s="46"/>
      <c r="G87" s="46"/>
      <c r="H87" s="46"/>
      <c r="I87" s="52">
        <v>95115.59768665642</v>
      </c>
    </row>
    <row r="88" spans="1:9" ht="25.5">
      <c r="A88" s="56" t="s">
        <v>149</v>
      </c>
      <c r="B88" s="159" t="s">
        <v>305</v>
      </c>
      <c r="C88" s="159">
        <v>91341</v>
      </c>
      <c r="D88" s="19" t="s">
        <v>324</v>
      </c>
      <c r="E88" s="20" t="s">
        <v>2</v>
      </c>
      <c r="F88" s="38">
        <v>130</v>
      </c>
      <c r="G88" s="28">
        <v>487.08</v>
      </c>
      <c r="H88" s="17">
        <v>635.6936101364394</v>
      </c>
      <c r="I88" s="27">
        <v>82640.16931773712</v>
      </c>
    </row>
    <row r="89" spans="1:9" ht="15.75">
      <c r="A89" s="56" t="s">
        <v>150</v>
      </c>
      <c r="B89" s="159" t="s">
        <v>305</v>
      </c>
      <c r="C89" s="159">
        <v>99855</v>
      </c>
      <c r="D89" s="19" t="s">
        <v>325</v>
      </c>
      <c r="E89" s="20" t="s">
        <v>3</v>
      </c>
      <c r="F89" s="38">
        <v>90</v>
      </c>
      <c r="G89" s="28">
        <v>106.21</v>
      </c>
      <c r="H89" s="17">
        <v>138.61587076576996</v>
      </c>
      <c r="I89" s="27">
        <v>12475.428368919296</v>
      </c>
    </row>
    <row r="90" spans="1:9" ht="15.75">
      <c r="A90" s="51">
        <v>13</v>
      </c>
      <c r="B90" s="157"/>
      <c r="C90" s="157"/>
      <c r="D90" s="45" t="s">
        <v>4</v>
      </c>
      <c r="E90" s="44"/>
      <c r="F90" s="46"/>
      <c r="G90" s="46"/>
      <c r="H90" s="46"/>
      <c r="I90" s="52">
        <v>490175.9551937165</v>
      </c>
    </row>
    <row r="91" spans="1:9" ht="15.75">
      <c r="A91" s="18" t="s">
        <v>151</v>
      </c>
      <c r="B91" s="159" t="s">
        <v>283</v>
      </c>
      <c r="C91" s="158" t="s">
        <v>334</v>
      </c>
      <c r="D91" s="19" t="s">
        <v>27</v>
      </c>
      <c r="E91" s="20" t="s">
        <v>31</v>
      </c>
      <c r="F91" s="38">
        <v>25</v>
      </c>
      <c r="G91" s="28">
        <v>7490.07</v>
      </c>
      <c r="H91" s="17">
        <v>9775.374966072597</v>
      </c>
      <c r="I91" s="27">
        <v>244384.37415181493</v>
      </c>
    </row>
    <row r="92" spans="1:9" ht="15.75">
      <c r="A92" s="48" t="s">
        <v>152</v>
      </c>
      <c r="B92" s="159" t="s">
        <v>283</v>
      </c>
      <c r="C92" s="158" t="s">
        <v>335</v>
      </c>
      <c r="D92" s="49" t="s">
        <v>104</v>
      </c>
      <c r="E92" s="20" t="s">
        <v>31</v>
      </c>
      <c r="F92" s="50">
        <v>25</v>
      </c>
      <c r="G92" s="36">
        <v>1891.8791</v>
      </c>
      <c r="H92" s="17">
        <v>2469.112784389993</v>
      </c>
      <c r="I92" s="27">
        <v>61727.81960974983</v>
      </c>
    </row>
    <row r="93" spans="1:9" ht="15.75">
      <c r="A93" s="63" t="s">
        <v>153</v>
      </c>
      <c r="B93" s="159" t="s">
        <v>283</v>
      </c>
      <c r="C93" s="158" t="s">
        <v>343</v>
      </c>
      <c r="D93" s="64" t="s">
        <v>165</v>
      </c>
      <c r="E93" s="58" t="s">
        <v>31</v>
      </c>
      <c r="F93" s="47">
        <v>100</v>
      </c>
      <c r="G93" s="36">
        <v>939.4799999999999</v>
      </c>
      <c r="H93" s="17">
        <v>1226.1259605218486</v>
      </c>
      <c r="I93" s="27">
        <v>122612.59605218486</v>
      </c>
    </row>
    <row r="94" spans="1:9" ht="15.75">
      <c r="A94" s="63" t="s">
        <v>166</v>
      </c>
      <c r="B94" s="161" t="s">
        <v>306</v>
      </c>
      <c r="C94" s="161">
        <v>260168</v>
      </c>
      <c r="D94" s="61" t="s">
        <v>110</v>
      </c>
      <c r="E94" s="58" t="s">
        <v>2</v>
      </c>
      <c r="F94" s="43">
        <v>1500</v>
      </c>
      <c r="G94" s="36">
        <v>31.39</v>
      </c>
      <c r="H94" s="17">
        <v>40.96744358664456</v>
      </c>
      <c r="I94" s="27">
        <v>61451.16537996684</v>
      </c>
    </row>
    <row r="95" spans="1:9" ht="27" customHeight="1" thickBot="1">
      <c r="A95" s="205" t="s">
        <v>0</v>
      </c>
      <c r="B95" s="206"/>
      <c r="C95" s="206"/>
      <c r="D95" s="206"/>
      <c r="E95" s="206"/>
      <c r="F95" s="206"/>
      <c r="G95" s="207"/>
      <c r="H95" s="276">
        <v>20650650.086581565</v>
      </c>
      <c r="I95" s="277"/>
    </row>
  </sheetData>
  <sheetProtection/>
  <autoFilter ref="A7:I95"/>
  <mergeCells count="8">
    <mergeCell ref="A4:I4"/>
    <mergeCell ref="A5:I5"/>
    <mergeCell ref="A1:I1"/>
    <mergeCell ref="A2:I2"/>
    <mergeCell ref="A3:I3"/>
    <mergeCell ref="A95:G95"/>
    <mergeCell ref="H95:I95"/>
    <mergeCell ref="A6:I6"/>
  </mergeCells>
  <printOptions horizontalCentered="1"/>
  <pageMargins left="0.1968503937007874" right="0.1968503937007874" top="0.3937007874015748" bottom="0.984251968503937" header="0.11811023622047245" footer="0.31496062992125984"/>
  <pageSetup fitToHeight="0" fitToWidth="1" horizontalDpi="600" verticalDpi="600" orientation="portrait" paperSize="9" scale="53" r:id="rId2"/>
  <headerFooter>
    <oddFooter xml:space="preserve">&amp;CConj. Cidade Nova II, Trav. SN 17 S/N, Coqueiro. Ananindeua / Pa. CEP: 67.133-520
E-mail: sesan.gabinete@ananindeua.pa.gov.br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H9" sqref="H9"/>
    </sheetView>
  </sheetViews>
  <sheetFormatPr defaultColWidth="9.140625" defaultRowHeight="12.75"/>
  <cols>
    <col min="1" max="1" width="10.00390625" style="0" customWidth="1"/>
    <col min="2" max="2" width="68.57421875" style="0" customWidth="1"/>
    <col min="3" max="3" width="29.00390625" style="0" customWidth="1"/>
  </cols>
  <sheetData>
    <row r="1" spans="1:5" ht="15.75">
      <c r="A1" s="214" t="s">
        <v>169</v>
      </c>
      <c r="B1" s="215"/>
      <c r="C1" s="216"/>
      <c r="D1" s="79"/>
      <c r="E1" s="81"/>
    </row>
    <row r="2" spans="1:4" ht="15.75">
      <c r="A2" s="217" t="s">
        <v>170</v>
      </c>
      <c r="B2" s="218"/>
      <c r="C2" s="219"/>
      <c r="D2" s="80"/>
    </row>
    <row r="3" spans="1:5" ht="15.75">
      <c r="A3" s="208" t="s">
        <v>390</v>
      </c>
      <c r="B3" s="209"/>
      <c r="C3" s="210"/>
      <c r="D3" s="1"/>
      <c r="E3" s="81"/>
    </row>
    <row r="4" spans="1:5" ht="15.75">
      <c r="A4" s="169"/>
      <c r="B4" s="170" t="s">
        <v>391</v>
      </c>
      <c r="C4" s="171"/>
      <c r="D4" s="1"/>
      <c r="E4" s="81"/>
    </row>
    <row r="5" spans="1:5" ht="15.75">
      <c r="A5" s="208" t="s">
        <v>394</v>
      </c>
      <c r="B5" s="209"/>
      <c r="C5" s="210"/>
      <c r="D5" s="1"/>
      <c r="E5" s="81"/>
    </row>
    <row r="6" spans="1:3" ht="13.5" thickBot="1">
      <c r="A6" s="82"/>
      <c r="B6" s="83"/>
      <c r="C6" s="84"/>
    </row>
    <row r="7" spans="1:3" ht="20.25" customHeight="1" thickBot="1">
      <c r="A7" s="225" t="s">
        <v>206</v>
      </c>
      <c r="B7" s="226"/>
      <c r="C7" s="227"/>
    </row>
    <row r="8" ht="9" customHeight="1" thickBot="1"/>
    <row r="9" spans="1:3" s="69" customFormat="1" ht="15">
      <c r="A9" s="85" t="s">
        <v>207</v>
      </c>
      <c r="B9" s="86" t="s">
        <v>208</v>
      </c>
      <c r="C9" s="87" t="s">
        <v>209</v>
      </c>
    </row>
    <row r="10" spans="1:3" s="69" customFormat="1" ht="15">
      <c r="A10" s="220" t="s">
        <v>210</v>
      </c>
      <c r="B10" s="221"/>
      <c r="C10" s="222"/>
    </row>
    <row r="11" spans="1:3" s="69" customFormat="1" ht="12.75">
      <c r="A11" s="88" t="s">
        <v>211</v>
      </c>
      <c r="B11" s="76" t="s">
        <v>212</v>
      </c>
      <c r="C11" s="89">
        <v>20</v>
      </c>
    </row>
    <row r="12" spans="1:3" s="69" customFormat="1" ht="12.75">
      <c r="A12" s="88" t="s">
        <v>213</v>
      </c>
      <c r="B12" s="76" t="s">
        <v>214</v>
      </c>
      <c r="C12" s="89">
        <v>1.5</v>
      </c>
    </row>
    <row r="13" spans="1:3" s="69" customFormat="1" ht="12.75">
      <c r="A13" s="88" t="s">
        <v>215</v>
      </c>
      <c r="B13" s="76" t="s">
        <v>216</v>
      </c>
      <c r="C13" s="89">
        <v>1</v>
      </c>
    </row>
    <row r="14" spans="1:3" s="69" customFormat="1" ht="12.75">
      <c r="A14" s="88" t="s">
        <v>217</v>
      </c>
      <c r="B14" s="76" t="s">
        <v>218</v>
      </c>
      <c r="C14" s="89">
        <v>0.2</v>
      </c>
    </row>
    <row r="15" spans="1:3" s="69" customFormat="1" ht="12.75">
      <c r="A15" s="88" t="s">
        <v>219</v>
      </c>
      <c r="B15" s="76" t="s">
        <v>220</v>
      </c>
      <c r="C15" s="89">
        <v>0.6</v>
      </c>
    </row>
    <row r="16" spans="1:3" s="69" customFormat="1" ht="12.75">
      <c r="A16" s="88" t="s">
        <v>221</v>
      </c>
      <c r="B16" s="76" t="s">
        <v>222</v>
      </c>
      <c r="C16" s="89">
        <v>2.5</v>
      </c>
    </row>
    <row r="17" spans="1:3" s="69" customFormat="1" ht="12.75">
      <c r="A17" s="88" t="s">
        <v>223</v>
      </c>
      <c r="B17" s="76" t="s">
        <v>224</v>
      </c>
      <c r="C17" s="89">
        <v>3</v>
      </c>
    </row>
    <row r="18" spans="1:3" s="69" customFormat="1" ht="12.75">
      <c r="A18" s="88" t="s">
        <v>225</v>
      </c>
      <c r="B18" s="76" t="s">
        <v>226</v>
      </c>
      <c r="C18" s="89">
        <v>8</v>
      </c>
    </row>
    <row r="19" spans="1:3" s="69" customFormat="1" ht="12.75">
      <c r="A19" s="88" t="s">
        <v>227</v>
      </c>
      <c r="B19" s="76" t="s">
        <v>228</v>
      </c>
      <c r="C19" s="89">
        <v>0</v>
      </c>
    </row>
    <row r="20" spans="1:3" s="69" customFormat="1" ht="15">
      <c r="A20" s="90" t="s">
        <v>229</v>
      </c>
      <c r="B20" s="77" t="s">
        <v>230</v>
      </c>
      <c r="C20" s="91">
        <f>SUM(C11:C19)</f>
        <v>36.8</v>
      </c>
    </row>
    <row r="21" spans="1:3" s="69" customFormat="1" ht="15">
      <c r="A21" s="220" t="s">
        <v>231</v>
      </c>
      <c r="B21" s="221"/>
      <c r="C21" s="222"/>
    </row>
    <row r="22" spans="1:3" s="69" customFormat="1" ht="12.75">
      <c r="A22" s="88" t="s">
        <v>232</v>
      </c>
      <c r="B22" s="76" t="s">
        <v>233</v>
      </c>
      <c r="C22" s="89">
        <v>18.14</v>
      </c>
    </row>
    <row r="23" spans="1:3" s="69" customFormat="1" ht="12.75">
      <c r="A23" s="88" t="s">
        <v>234</v>
      </c>
      <c r="B23" s="76" t="s">
        <v>235</v>
      </c>
      <c r="C23" s="89">
        <v>4.16</v>
      </c>
    </row>
    <row r="24" spans="1:3" s="69" customFormat="1" ht="12.75">
      <c r="A24" s="88" t="s">
        <v>236</v>
      </c>
      <c r="B24" s="76" t="s">
        <v>237</v>
      </c>
      <c r="C24" s="89">
        <v>0.93</v>
      </c>
    </row>
    <row r="25" spans="1:3" s="69" customFormat="1" ht="12.75">
      <c r="A25" s="88" t="s">
        <v>238</v>
      </c>
      <c r="B25" s="76" t="s">
        <v>239</v>
      </c>
      <c r="C25" s="89">
        <v>11.1</v>
      </c>
    </row>
    <row r="26" spans="1:3" s="69" customFormat="1" ht="12.75">
      <c r="A26" s="88" t="s">
        <v>240</v>
      </c>
      <c r="B26" s="76" t="s">
        <v>241</v>
      </c>
      <c r="C26" s="89">
        <v>0.07</v>
      </c>
    </row>
    <row r="27" spans="1:3" s="69" customFormat="1" ht="12.75">
      <c r="A27" s="88" t="s">
        <v>242</v>
      </c>
      <c r="B27" s="76" t="s">
        <v>243</v>
      </c>
      <c r="C27" s="89">
        <v>0.74</v>
      </c>
    </row>
    <row r="28" spans="1:3" s="69" customFormat="1" ht="12.75">
      <c r="A28" s="88" t="s">
        <v>244</v>
      </c>
      <c r="B28" s="76" t="s">
        <v>245</v>
      </c>
      <c r="C28" s="89">
        <v>2.83</v>
      </c>
    </row>
    <row r="29" spans="1:3" s="69" customFormat="1" ht="12.75">
      <c r="A29" s="88" t="s">
        <v>246</v>
      </c>
      <c r="B29" s="76" t="s">
        <v>247</v>
      </c>
      <c r="C29" s="89">
        <v>0.11</v>
      </c>
    </row>
    <row r="30" spans="1:3" s="69" customFormat="1" ht="12.75">
      <c r="A30" s="88" t="s">
        <v>248</v>
      </c>
      <c r="B30" s="76" t="s">
        <v>249</v>
      </c>
      <c r="C30" s="89">
        <v>10.86</v>
      </c>
    </row>
    <row r="31" spans="1:3" s="69" customFormat="1" ht="12.75">
      <c r="A31" s="88" t="s">
        <v>250</v>
      </c>
      <c r="B31" s="76" t="s">
        <v>251</v>
      </c>
      <c r="C31" s="89">
        <v>0.03</v>
      </c>
    </row>
    <row r="32" spans="1:3" s="69" customFormat="1" ht="15">
      <c r="A32" s="90" t="s">
        <v>252</v>
      </c>
      <c r="B32" s="77" t="s">
        <v>253</v>
      </c>
      <c r="C32" s="91">
        <f>SUM(C22:C31)</f>
        <v>48.97</v>
      </c>
    </row>
    <row r="33" spans="1:3" s="69" customFormat="1" ht="15">
      <c r="A33" s="220" t="s">
        <v>254</v>
      </c>
      <c r="B33" s="221"/>
      <c r="C33" s="222"/>
    </row>
    <row r="34" spans="1:3" s="69" customFormat="1" ht="12.75">
      <c r="A34" s="88" t="s">
        <v>255</v>
      </c>
      <c r="B34" s="76" t="s">
        <v>256</v>
      </c>
      <c r="C34" s="89">
        <v>7.14</v>
      </c>
    </row>
    <row r="35" spans="1:3" s="69" customFormat="1" ht="12.75">
      <c r="A35" s="88" t="s">
        <v>257</v>
      </c>
      <c r="B35" s="76" t="s">
        <v>258</v>
      </c>
      <c r="C35" s="89">
        <v>0.17</v>
      </c>
    </row>
    <row r="36" spans="1:3" s="69" customFormat="1" ht="12.75">
      <c r="A36" s="88" t="s">
        <v>259</v>
      </c>
      <c r="B36" s="76" t="s">
        <v>260</v>
      </c>
      <c r="C36" s="89">
        <v>3.2</v>
      </c>
    </row>
    <row r="37" spans="1:3" s="69" customFormat="1" ht="12.75">
      <c r="A37" s="88" t="s">
        <v>261</v>
      </c>
      <c r="B37" s="76" t="s">
        <v>262</v>
      </c>
      <c r="C37" s="89">
        <v>5.31</v>
      </c>
    </row>
    <row r="38" spans="1:3" s="69" customFormat="1" ht="12.75">
      <c r="A38" s="88" t="s">
        <v>263</v>
      </c>
      <c r="B38" s="76" t="s">
        <v>264</v>
      </c>
      <c r="C38" s="89">
        <v>0.6</v>
      </c>
    </row>
    <row r="39" spans="1:3" s="69" customFormat="1" ht="15">
      <c r="A39" s="90" t="s">
        <v>265</v>
      </c>
      <c r="B39" s="77" t="s">
        <v>266</v>
      </c>
      <c r="C39" s="91">
        <f>SUM(C34:C38)</f>
        <v>16.42</v>
      </c>
    </row>
    <row r="40" spans="1:3" s="69" customFormat="1" ht="15">
      <c r="A40" s="220" t="s">
        <v>267</v>
      </c>
      <c r="B40" s="221"/>
      <c r="C40" s="222"/>
    </row>
    <row r="41" spans="1:3" s="69" customFormat="1" ht="12.75">
      <c r="A41" s="88" t="s">
        <v>268</v>
      </c>
      <c r="B41" s="76" t="s">
        <v>269</v>
      </c>
      <c r="C41" s="89">
        <v>18.02</v>
      </c>
    </row>
    <row r="42" spans="1:3" s="69" customFormat="1" ht="25.5">
      <c r="A42" s="88" t="s">
        <v>270</v>
      </c>
      <c r="B42" s="78" t="s">
        <v>271</v>
      </c>
      <c r="C42" s="92">
        <v>0.63</v>
      </c>
    </row>
    <row r="43" spans="1:3" s="69" customFormat="1" ht="15">
      <c r="A43" s="90" t="s">
        <v>272</v>
      </c>
      <c r="B43" s="77" t="s">
        <v>273</v>
      </c>
      <c r="C43" s="91">
        <f>SUM(C41:C42)</f>
        <v>18.65</v>
      </c>
    </row>
    <row r="44" spans="1:3" s="69" customFormat="1" ht="15">
      <c r="A44" s="220" t="s">
        <v>274</v>
      </c>
      <c r="B44" s="221"/>
      <c r="C44" s="222"/>
    </row>
    <row r="45" spans="1:3" s="69" customFormat="1" ht="15.75" thickBot="1">
      <c r="A45" s="223" t="s">
        <v>275</v>
      </c>
      <c r="B45" s="224"/>
      <c r="C45" s="93">
        <f>(C20+C32+C39+C43)</f>
        <v>120.84</v>
      </c>
    </row>
    <row r="46" spans="1:3" s="69" customFormat="1" ht="12.75">
      <c r="A46" s="212"/>
      <c r="B46" s="212"/>
      <c r="C46" s="212"/>
    </row>
    <row r="47" s="69" customFormat="1" ht="12.75"/>
    <row r="48" ht="18.75" customHeight="1"/>
    <row r="49" ht="18.75" customHeight="1"/>
    <row r="51" spans="1:3" ht="12.75">
      <c r="A51" s="211"/>
      <c r="B51" s="213"/>
      <c r="C51" s="213"/>
    </row>
    <row r="52" spans="1:3" ht="12.75">
      <c r="A52" s="211"/>
      <c r="B52" s="211"/>
      <c r="C52" s="211"/>
    </row>
    <row r="53" spans="1:3" ht="12.75">
      <c r="A53" s="211"/>
      <c r="B53" s="211"/>
      <c r="C53" s="211"/>
    </row>
    <row r="54" spans="1:3" ht="12.75">
      <c r="A54" s="211"/>
      <c r="B54" s="211"/>
      <c r="C54" s="211"/>
    </row>
    <row r="55" spans="1:3" ht="12.75">
      <c r="A55" s="211"/>
      <c r="B55" s="211"/>
      <c r="C55" s="211"/>
    </row>
  </sheetData>
  <sheetProtection/>
  <mergeCells count="17">
    <mergeCell ref="A1:C1"/>
    <mergeCell ref="A2:C2"/>
    <mergeCell ref="A33:C33"/>
    <mergeCell ref="A40:C40"/>
    <mergeCell ref="A44:C44"/>
    <mergeCell ref="A45:B45"/>
    <mergeCell ref="A7:C7"/>
    <mergeCell ref="A10:C10"/>
    <mergeCell ref="A21:C21"/>
    <mergeCell ref="A3:C3"/>
    <mergeCell ref="A5:C5"/>
    <mergeCell ref="A52:C52"/>
    <mergeCell ref="A53:C53"/>
    <mergeCell ref="A54:C54"/>
    <mergeCell ref="A55:C55"/>
    <mergeCell ref="A46:C46"/>
    <mergeCell ref="A51:C51"/>
  </mergeCells>
  <printOptions/>
  <pageMargins left="0.511811024" right="0.511811024" top="0.787401575" bottom="0.787401575" header="0.31496062" footer="0.31496062"/>
  <pageSetup fitToHeight="0" fitToWidth="1" orientation="portrait" paperSize="9" scale="87" r:id="rId2"/>
  <headerFooter>
    <oddFooter xml:space="preserve">&amp;CConj. Cidade Nova II, Trav. SN 17 S/N, Coqueiro. Ananindeua / Pa. CEP: 67.133-520
E-mail: sesan.gabinete@ananindeua.pa.gov.br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workbookViewId="0" topLeftCell="A1">
      <selection activeCell="J43" sqref="J43"/>
    </sheetView>
  </sheetViews>
  <sheetFormatPr defaultColWidth="9.140625" defaultRowHeight="12.75"/>
  <cols>
    <col min="1" max="1" width="13.421875" style="70" customWidth="1"/>
    <col min="2" max="2" width="15.7109375" style="70" customWidth="1"/>
    <col min="3" max="3" width="19.8515625" style="70" customWidth="1"/>
    <col min="4" max="6" width="15.7109375" style="70" customWidth="1"/>
    <col min="7" max="7" width="17.00390625" style="70" customWidth="1"/>
    <col min="8" max="8" width="27.57421875" style="70" customWidth="1"/>
    <col min="9" max="16384" width="9.140625" style="70" customWidth="1"/>
  </cols>
  <sheetData>
    <row r="1" spans="1:8" ht="21.75" customHeight="1">
      <c r="A1" s="214" t="s">
        <v>169</v>
      </c>
      <c r="B1" s="215"/>
      <c r="C1" s="215"/>
      <c r="D1" s="215"/>
      <c r="E1" s="215"/>
      <c r="F1" s="215"/>
      <c r="G1" s="215"/>
      <c r="H1" s="216"/>
    </row>
    <row r="2" spans="1:8" ht="15.75">
      <c r="A2" s="217" t="s">
        <v>170</v>
      </c>
      <c r="B2" s="218"/>
      <c r="C2" s="218"/>
      <c r="D2" s="218"/>
      <c r="E2" s="218"/>
      <c r="F2" s="218"/>
      <c r="G2" s="218"/>
      <c r="H2" s="219"/>
    </row>
    <row r="3" spans="1:8" ht="15.75">
      <c r="A3" s="208" t="s">
        <v>386</v>
      </c>
      <c r="B3" s="209"/>
      <c r="C3" s="209"/>
      <c r="D3" s="209"/>
      <c r="E3" s="209"/>
      <c r="F3" s="209"/>
      <c r="G3" s="209"/>
      <c r="H3" s="210"/>
    </row>
    <row r="4" spans="1:8" ht="15.75">
      <c r="A4" s="169"/>
      <c r="B4" s="170"/>
      <c r="C4" s="170"/>
      <c r="D4" s="170" t="s">
        <v>392</v>
      </c>
      <c r="E4" s="170"/>
      <c r="F4" s="170"/>
      <c r="G4" s="170"/>
      <c r="H4" s="171"/>
    </row>
    <row r="5" spans="1:8" ht="15.75">
      <c r="A5" s="208" t="s">
        <v>394</v>
      </c>
      <c r="B5" s="209"/>
      <c r="C5" s="209"/>
      <c r="D5" s="209"/>
      <c r="E5" s="209"/>
      <c r="F5" s="209"/>
      <c r="G5" s="209"/>
      <c r="H5" s="210"/>
    </row>
    <row r="6" spans="1:8" ht="19.5" customHeight="1" thickBot="1">
      <c r="A6" s="230"/>
      <c r="B6" s="231"/>
      <c r="C6" s="231"/>
      <c r="D6" s="231"/>
      <c r="E6" s="231"/>
      <c r="F6" s="231"/>
      <c r="G6" s="231"/>
      <c r="H6" s="232"/>
    </row>
    <row r="7" spans="1:9" s="69" customFormat="1" ht="15.75" customHeight="1">
      <c r="A7" s="250" t="s">
        <v>171</v>
      </c>
      <c r="B7" s="251"/>
      <c r="C7" s="251"/>
      <c r="D7" s="251"/>
      <c r="E7" s="251"/>
      <c r="F7" s="251"/>
      <c r="G7" s="251"/>
      <c r="H7" s="252"/>
      <c r="I7" s="68"/>
    </row>
    <row r="8" spans="1:9" s="69" customFormat="1" ht="15.75" customHeight="1">
      <c r="A8" s="253" t="s">
        <v>172</v>
      </c>
      <c r="B8" s="254"/>
      <c r="C8" s="254"/>
      <c r="D8" s="254"/>
      <c r="E8" s="254"/>
      <c r="F8" s="254"/>
      <c r="G8" s="254"/>
      <c r="H8" s="255"/>
      <c r="I8" s="68"/>
    </row>
    <row r="9" spans="1:9" s="69" customFormat="1" ht="15.75" customHeight="1">
      <c r="A9" s="94" t="s">
        <v>173</v>
      </c>
      <c r="B9" s="256" t="s">
        <v>174</v>
      </c>
      <c r="C9" s="256"/>
      <c r="D9" s="256"/>
      <c r="E9" s="256"/>
      <c r="F9" s="256"/>
      <c r="G9" s="256"/>
      <c r="H9" s="95" t="s">
        <v>175</v>
      </c>
      <c r="I9" s="68"/>
    </row>
    <row r="10" spans="1:9" s="69" customFormat="1" ht="15.75" customHeight="1">
      <c r="A10" s="257" t="s">
        <v>176</v>
      </c>
      <c r="B10" s="258"/>
      <c r="C10" s="258"/>
      <c r="D10" s="258"/>
      <c r="E10" s="258"/>
      <c r="F10" s="258"/>
      <c r="G10" s="258"/>
      <c r="H10" s="96"/>
      <c r="I10" s="68"/>
    </row>
    <row r="11" spans="1:9" s="69" customFormat="1" ht="15.75" customHeight="1">
      <c r="A11" s="97" t="s">
        <v>44</v>
      </c>
      <c r="B11" s="240" t="s">
        <v>177</v>
      </c>
      <c r="C11" s="240"/>
      <c r="D11" s="240"/>
      <c r="E11" s="240"/>
      <c r="F11" s="240"/>
      <c r="G11" s="240"/>
      <c r="H11" s="98">
        <v>3.15</v>
      </c>
      <c r="I11" s="68"/>
    </row>
    <row r="12" spans="1:9" s="69" customFormat="1" ht="15.75" customHeight="1">
      <c r="A12" s="97" t="s">
        <v>45</v>
      </c>
      <c r="B12" s="240" t="s">
        <v>178</v>
      </c>
      <c r="C12" s="240"/>
      <c r="D12" s="240"/>
      <c r="E12" s="240"/>
      <c r="F12" s="240"/>
      <c r="G12" s="240"/>
      <c r="H12" s="98">
        <v>0.97</v>
      </c>
      <c r="I12" s="68"/>
    </row>
    <row r="13" spans="1:9" s="69" customFormat="1" ht="15.75" customHeight="1">
      <c r="A13" s="246" t="s">
        <v>179</v>
      </c>
      <c r="B13" s="247"/>
      <c r="C13" s="247"/>
      <c r="D13" s="247"/>
      <c r="E13" s="247"/>
      <c r="F13" s="247"/>
      <c r="G13" s="248"/>
      <c r="H13" s="99">
        <f>SUM(H11:H12)</f>
        <v>4.12</v>
      </c>
      <c r="I13" s="68"/>
    </row>
    <row r="14" spans="1:9" s="69" customFormat="1" ht="15.75" customHeight="1">
      <c r="A14" s="249"/>
      <c r="B14" s="240"/>
      <c r="C14" s="240"/>
      <c r="D14" s="240"/>
      <c r="E14" s="240"/>
      <c r="F14" s="240"/>
      <c r="G14" s="240"/>
      <c r="H14" s="100"/>
      <c r="I14" s="68"/>
    </row>
    <row r="15" spans="1:9" s="69" customFormat="1" ht="15.75" customHeight="1">
      <c r="A15" s="243" t="s">
        <v>180</v>
      </c>
      <c r="B15" s="244"/>
      <c r="C15" s="244"/>
      <c r="D15" s="244"/>
      <c r="E15" s="244"/>
      <c r="F15" s="244"/>
      <c r="G15" s="244"/>
      <c r="H15" s="101"/>
      <c r="I15" s="68"/>
    </row>
    <row r="16" spans="1:9" s="69" customFormat="1" ht="15.75" customHeight="1">
      <c r="A16" s="97" t="s">
        <v>46</v>
      </c>
      <c r="B16" s="240" t="s">
        <v>181</v>
      </c>
      <c r="C16" s="240"/>
      <c r="D16" s="240"/>
      <c r="E16" s="240"/>
      <c r="F16" s="240"/>
      <c r="G16" s="240"/>
      <c r="H16" s="98">
        <v>5</v>
      </c>
      <c r="I16" s="68"/>
    </row>
    <row r="17" spans="1:9" s="69" customFormat="1" ht="15.75" customHeight="1">
      <c r="A17" s="97" t="s">
        <v>47</v>
      </c>
      <c r="B17" s="240" t="s">
        <v>182</v>
      </c>
      <c r="C17" s="240"/>
      <c r="D17" s="240"/>
      <c r="E17" s="240"/>
      <c r="F17" s="240"/>
      <c r="G17" s="240"/>
      <c r="H17" s="98">
        <v>3</v>
      </c>
      <c r="I17" s="68"/>
    </row>
    <row r="18" spans="1:9" s="69" customFormat="1" ht="15.75" customHeight="1">
      <c r="A18" s="97" t="s">
        <v>48</v>
      </c>
      <c r="B18" s="240" t="s">
        <v>183</v>
      </c>
      <c r="C18" s="240"/>
      <c r="D18" s="240"/>
      <c r="E18" s="240"/>
      <c r="F18" s="240"/>
      <c r="G18" s="240"/>
      <c r="H18" s="98">
        <v>0.65</v>
      </c>
      <c r="I18" s="68"/>
    </row>
    <row r="19" spans="1:9" s="69" customFormat="1" ht="15.75" customHeight="1">
      <c r="A19" s="97" t="s">
        <v>49</v>
      </c>
      <c r="B19" s="240" t="s">
        <v>184</v>
      </c>
      <c r="C19" s="240"/>
      <c r="D19" s="240"/>
      <c r="E19" s="240"/>
      <c r="F19" s="240"/>
      <c r="G19" s="240"/>
      <c r="H19" s="98">
        <v>4.5</v>
      </c>
      <c r="I19" s="68"/>
    </row>
    <row r="20" spans="1:9" s="69" customFormat="1" ht="15.75" customHeight="1">
      <c r="A20" s="241" t="s">
        <v>185</v>
      </c>
      <c r="B20" s="242"/>
      <c r="C20" s="242"/>
      <c r="D20" s="242"/>
      <c r="E20" s="242"/>
      <c r="F20" s="242"/>
      <c r="G20" s="242"/>
      <c r="H20" s="99">
        <f>SUM(H16:H19)</f>
        <v>13.15</v>
      </c>
      <c r="I20" s="68"/>
    </row>
    <row r="21" spans="1:9" s="69" customFormat="1" ht="15.75" customHeight="1">
      <c r="A21" s="243" t="s">
        <v>186</v>
      </c>
      <c r="B21" s="244"/>
      <c r="C21" s="244"/>
      <c r="D21" s="244"/>
      <c r="E21" s="244"/>
      <c r="F21" s="244"/>
      <c r="G21" s="244"/>
      <c r="H21" s="101"/>
      <c r="I21" s="68"/>
    </row>
    <row r="22" spans="1:9" s="69" customFormat="1" ht="15.75" customHeight="1">
      <c r="A22" s="97" t="s">
        <v>50</v>
      </c>
      <c r="B22" s="240" t="s">
        <v>187</v>
      </c>
      <c r="C22" s="240"/>
      <c r="D22" s="240"/>
      <c r="E22" s="240"/>
      <c r="F22" s="240"/>
      <c r="G22" s="240"/>
      <c r="H22" s="98">
        <v>7.4</v>
      </c>
      <c r="I22" s="68"/>
    </row>
    <row r="23" spans="1:9" s="69" customFormat="1" ht="15.75" customHeight="1">
      <c r="A23" s="97" t="s">
        <v>51</v>
      </c>
      <c r="B23" s="240" t="s">
        <v>188</v>
      </c>
      <c r="C23" s="240"/>
      <c r="D23" s="240"/>
      <c r="E23" s="240"/>
      <c r="F23" s="240"/>
      <c r="G23" s="240"/>
      <c r="H23" s="98">
        <v>0.59</v>
      </c>
      <c r="I23" s="68"/>
    </row>
    <row r="24" spans="1:9" s="69" customFormat="1" ht="15.75" customHeight="1">
      <c r="A24" s="97" t="s">
        <v>52</v>
      </c>
      <c r="B24" s="240" t="s">
        <v>189</v>
      </c>
      <c r="C24" s="240"/>
      <c r="D24" s="240"/>
      <c r="E24" s="240"/>
      <c r="F24" s="240"/>
      <c r="G24" s="240"/>
      <c r="H24" s="98">
        <v>0.8</v>
      </c>
      <c r="I24" s="68"/>
    </row>
    <row r="25" spans="1:9" s="69" customFormat="1" ht="15.75" customHeight="1" hidden="1">
      <c r="A25" s="97"/>
      <c r="B25" s="240"/>
      <c r="C25" s="240"/>
      <c r="D25" s="240"/>
      <c r="E25" s="240"/>
      <c r="F25" s="240"/>
      <c r="G25" s="240"/>
      <c r="H25" s="98"/>
      <c r="I25" s="68"/>
    </row>
    <row r="26" spans="1:9" s="69" customFormat="1" ht="15.75" customHeight="1" hidden="1">
      <c r="A26" s="102"/>
      <c r="B26" s="245"/>
      <c r="C26" s="245"/>
      <c r="D26" s="245"/>
      <c r="E26" s="245"/>
      <c r="F26" s="245"/>
      <c r="G26" s="245"/>
      <c r="H26" s="103"/>
      <c r="I26" s="68"/>
    </row>
    <row r="27" spans="1:9" s="69" customFormat="1" ht="15.75" customHeight="1">
      <c r="A27" s="228" t="s">
        <v>190</v>
      </c>
      <c r="B27" s="229"/>
      <c r="C27" s="229"/>
      <c r="D27" s="229"/>
      <c r="E27" s="229"/>
      <c r="F27" s="229"/>
      <c r="G27" s="229"/>
      <c r="H27" s="104">
        <f>((1+H13/100+H24/100+H25/100)*(1+H23/100)*(1+(H22/100)))/(1-H20/100)-1</f>
        <v>0.3051112961658029</v>
      </c>
      <c r="I27" s="68"/>
    </row>
    <row r="28" spans="1:8" s="69" customFormat="1" ht="7.5" customHeight="1">
      <c r="A28" s="105"/>
      <c r="B28" s="106"/>
      <c r="C28" s="106"/>
      <c r="D28" s="106"/>
      <c r="E28" s="106"/>
      <c r="F28" s="106"/>
      <c r="G28" s="106"/>
      <c r="H28" s="107"/>
    </row>
    <row r="29" spans="1:9" ht="15.75" customHeight="1">
      <c r="A29" s="233" t="s">
        <v>191</v>
      </c>
      <c r="B29" s="234"/>
      <c r="C29" s="234"/>
      <c r="D29" s="234"/>
      <c r="E29" s="234"/>
      <c r="F29" s="234"/>
      <c r="G29" s="234"/>
      <c r="H29" s="235"/>
      <c r="I29" s="68"/>
    </row>
    <row r="30" spans="1:8" ht="67.5" customHeight="1">
      <c r="A30" s="108"/>
      <c r="B30" s="109"/>
      <c r="C30" s="109"/>
      <c r="D30" s="109"/>
      <c r="E30" s="109"/>
      <c r="F30" s="109"/>
      <c r="G30" s="109"/>
      <c r="H30" s="110"/>
    </row>
    <row r="31" spans="1:8" ht="17.25" customHeight="1">
      <c r="A31" s="111" t="s">
        <v>192</v>
      </c>
      <c r="B31" s="112"/>
      <c r="C31" s="71">
        <f>H11/100</f>
        <v>0.0315</v>
      </c>
      <c r="D31" s="112"/>
      <c r="E31" s="106"/>
      <c r="F31" s="113" t="s">
        <v>192</v>
      </c>
      <c r="G31" s="113"/>
      <c r="H31" s="114">
        <f>C31</f>
        <v>0.0315</v>
      </c>
    </row>
    <row r="32" spans="1:8" ht="17.25">
      <c r="A32" s="111" t="s">
        <v>193</v>
      </c>
      <c r="B32" s="112"/>
      <c r="C32" s="71">
        <f>H24/100</f>
        <v>0.008</v>
      </c>
      <c r="D32" s="112"/>
      <c r="E32" s="106"/>
      <c r="F32" s="113" t="s">
        <v>193</v>
      </c>
      <c r="G32" s="113"/>
      <c r="H32" s="114">
        <f>C32</f>
        <v>0.008</v>
      </c>
    </row>
    <row r="33" spans="1:8" ht="17.25">
      <c r="A33" s="111" t="s">
        <v>194</v>
      </c>
      <c r="B33" s="112"/>
      <c r="C33" s="71">
        <f>H12/100</f>
        <v>0.0097</v>
      </c>
      <c r="D33" s="112"/>
      <c r="E33" s="106"/>
      <c r="F33" s="113" t="s">
        <v>194</v>
      </c>
      <c r="G33" s="113"/>
      <c r="H33" s="114">
        <f>C33</f>
        <v>0.0097</v>
      </c>
    </row>
    <row r="34" spans="1:8" ht="17.25">
      <c r="A34" s="111" t="s">
        <v>195</v>
      </c>
      <c r="B34" s="112"/>
      <c r="C34" s="115">
        <f>1+C31+C32+C33</f>
        <v>1.0492000000000001</v>
      </c>
      <c r="D34" s="112"/>
      <c r="E34" s="106"/>
      <c r="F34" s="113" t="s">
        <v>195</v>
      </c>
      <c r="G34" s="113"/>
      <c r="H34" s="116">
        <f>1+H31+H32+H33</f>
        <v>1.0492000000000001</v>
      </c>
    </row>
    <row r="35" spans="1:8" ht="17.25">
      <c r="A35" s="111" t="s">
        <v>196</v>
      </c>
      <c r="B35" s="112"/>
      <c r="C35" s="71">
        <f>H23/100</f>
        <v>0.0059</v>
      </c>
      <c r="D35" s="112"/>
      <c r="E35" s="106"/>
      <c r="F35" s="113" t="s">
        <v>196</v>
      </c>
      <c r="G35" s="113"/>
      <c r="H35" s="114">
        <f>C35</f>
        <v>0.0059</v>
      </c>
    </row>
    <row r="36" spans="1:8" ht="17.25">
      <c r="A36" s="111" t="s">
        <v>197</v>
      </c>
      <c r="B36" s="112"/>
      <c r="C36" s="115">
        <f>1+C35</f>
        <v>1.0059</v>
      </c>
      <c r="D36" s="112"/>
      <c r="E36" s="106"/>
      <c r="F36" s="113" t="s">
        <v>197</v>
      </c>
      <c r="G36" s="113"/>
      <c r="H36" s="116">
        <f>1+H35</f>
        <v>1.0059</v>
      </c>
    </row>
    <row r="37" spans="1:8" ht="17.25">
      <c r="A37" s="111" t="s">
        <v>198</v>
      </c>
      <c r="B37" s="112"/>
      <c r="C37" s="71">
        <f>H22/100</f>
        <v>0.07400000000000001</v>
      </c>
      <c r="D37" s="112"/>
      <c r="E37" s="106"/>
      <c r="F37" s="113" t="s">
        <v>198</v>
      </c>
      <c r="G37" s="113"/>
      <c r="H37" s="114">
        <f>C37</f>
        <v>0.07400000000000001</v>
      </c>
    </row>
    <row r="38" spans="1:8" ht="17.25">
      <c r="A38" s="111" t="s">
        <v>199</v>
      </c>
      <c r="B38" s="112"/>
      <c r="C38" s="115">
        <f>1+C37</f>
        <v>1.074</v>
      </c>
      <c r="D38" s="112"/>
      <c r="E38" s="106"/>
      <c r="F38" s="113" t="s">
        <v>199</v>
      </c>
      <c r="G38" s="113"/>
      <c r="H38" s="116">
        <f>1+H37</f>
        <v>1.074</v>
      </c>
    </row>
    <row r="39" spans="1:8" ht="17.25">
      <c r="A39" s="111" t="s">
        <v>200</v>
      </c>
      <c r="B39" s="112"/>
      <c r="C39" s="71">
        <f>H20/100</f>
        <v>0.1315</v>
      </c>
      <c r="D39" s="112"/>
      <c r="E39" s="106"/>
      <c r="F39" s="113" t="s">
        <v>200</v>
      </c>
      <c r="G39" s="113"/>
      <c r="H39" s="114">
        <f>C39-(H19/100)</f>
        <v>0.08650000000000001</v>
      </c>
    </row>
    <row r="40" spans="1:8" ht="17.25">
      <c r="A40" s="111" t="s">
        <v>201</v>
      </c>
      <c r="B40" s="112"/>
      <c r="C40" s="115">
        <f>1-C39</f>
        <v>0.8685</v>
      </c>
      <c r="D40" s="112"/>
      <c r="E40" s="106"/>
      <c r="F40" s="113" t="s">
        <v>201</v>
      </c>
      <c r="G40" s="113"/>
      <c r="H40" s="116">
        <f>1-H39</f>
        <v>0.9135</v>
      </c>
    </row>
    <row r="41" spans="1:8" ht="17.25">
      <c r="A41" s="111"/>
      <c r="B41" s="112"/>
      <c r="C41" s="112"/>
      <c r="D41" s="112"/>
      <c r="E41" s="106"/>
      <c r="F41" s="113"/>
      <c r="G41" s="113"/>
      <c r="H41" s="117"/>
    </row>
    <row r="42" spans="1:8" ht="17.25">
      <c r="A42" s="118" t="s">
        <v>202</v>
      </c>
      <c r="B42" s="72"/>
      <c r="C42" s="73">
        <f>(C34*C36*C38)/C40-1</f>
        <v>0.3051112961658031</v>
      </c>
      <c r="D42" s="112"/>
      <c r="E42" s="106"/>
      <c r="F42" s="74" t="s">
        <v>203</v>
      </c>
      <c r="G42" s="75"/>
      <c r="H42" s="119">
        <f>C42</f>
        <v>0.3051112961658031</v>
      </c>
    </row>
    <row r="43" spans="1:8" ht="15">
      <c r="A43" s="120"/>
      <c r="B43" s="113"/>
      <c r="C43" s="113"/>
      <c r="D43" s="113"/>
      <c r="E43" s="106"/>
      <c r="F43" s="113"/>
      <c r="G43" s="113"/>
      <c r="H43" s="121" t="s">
        <v>204</v>
      </c>
    </row>
    <row r="44" spans="1:8" ht="15" customHeight="1">
      <c r="A44" s="120"/>
      <c r="B44" s="113"/>
      <c r="C44" s="113"/>
      <c r="D44" s="113"/>
      <c r="E44" s="113"/>
      <c r="F44" s="236" t="s">
        <v>205</v>
      </c>
      <c r="G44" s="236"/>
      <c r="H44" s="237"/>
    </row>
    <row r="45" spans="1:8" ht="15.75" thickBot="1">
      <c r="A45" s="122"/>
      <c r="B45" s="123"/>
      <c r="C45" s="123"/>
      <c r="D45" s="123"/>
      <c r="E45" s="123"/>
      <c r="F45" s="238"/>
      <c r="G45" s="238"/>
      <c r="H45" s="239"/>
    </row>
    <row r="51" spans="1:8" ht="12.75">
      <c r="A51" s="211"/>
      <c r="B51" s="211"/>
      <c r="C51" s="211"/>
      <c r="D51" s="211"/>
      <c r="E51" s="211"/>
      <c r="F51" s="211"/>
      <c r="G51" s="211"/>
      <c r="H51" s="211"/>
    </row>
    <row r="52" spans="1:8" ht="12.75">
      <c r="A52" s="211"/>
      <c r="B52" s="211"/>
      <c r="C52" s="211"/>
      <c r="D52" s="211"/>
      <c r="E52" s="211"/>
      <c r="F52" s="211"/>
      <c r="G52" s="211"/>
      <c r="H52" s="211"/>
    </row>
    <row r="53" spans="1:8" ht="12.75">
      <c r="A53" s="211"/>
      <c r="B53" s="211"/>
      <c r="C53" s="211"/>
      <c r="D53" s="211"/>
      <c r="E53" s="211"/>
      <c r="F53" s="211"/>
      <c r="G53" s="211"/>
      <c r="H53" s="211"/>
    </row>
    <row r="54" spans="1:8" ht="12.75">
      <c r="A54" s="211"/>
      <c r="B54" s="211"/>
      <c r="C54" s="211"/>
      <c r="D54" s="211"/>
      <c r="E54" s="211"/>
      <c r="F54" s="211"/>
      <c r="G54" s="211"/>
      <c r="H54" s="211"/>
    </row>
    <row r="55" spans="1:8" ht="12.75">
      <c r="A55" s="211"/>
      <c r="B55" s="211"/>
      <c r="C55" s="211"/>
      <c r="D55" s="211"/>
      <c r="E55" s="211"/>
      <c r="F55" s="211"/>
      <c r="G55" s="211"/>
      <c r="H55" s="211"/>
    </row>
  </sheetData>
  <sheetProtection/>
  <mergeCells count="33">
    <mergeCell ref="A7:H7"/>
    <mergeCell ref="A8:H8"/>
    <mergeCell ref="B9:G9"/>
    <mergeCell ref="A10:G10"/>
    <mergeCell ref="B11:G11"/>
    <mergeCell ref="B12:G12"/>
    <mergeCell ref="B26:G26"/>
    <mergeCell ref="A13:G13"/>
    <mergeCell ref="A14:G14"/>
    <mergeCell ref="A15:G15"/>
    <mergeCell ref="B16:G16"/>
    <mergeCell ref="B17:G17"/>
    <mergeCell ref="B18:G18"/>
    <mergeCell ref="A51:H51"/>
    <mergeCell ref="B19:G19"/>
    <mergeCell ref="A20:G20"/>
    <mergeCell ref="A21:G21"/>
    <mergeCell ref="A53:H53"/>
    <mergeCell ref="A54:H54"/>
    <mergeCell ref="B22:G22"/>
    <mergeCell ref="B23:G23"/>
    <mergeCell ref="B24:G24"/>
    <mergeCell ref="B25:G25"/>
    <mergeCell ref="A52:H52"/>
    <mergeCell ref="A27:G27"/>
    <mergeCell ref="A55:H55"/>
    <mergeCell ref="A1:H1"/>
    <mergeCell ref="A2:H2"/>
    <mergeCell ref="A3:H3"/>
    <mergeCell ref="A5:H5"/>
    <mergeCell ref="A6:H6"/>
    <mergeCell ref="A29:H29"/>
    <mergeCell ref="F44:H45"/>
  </mergeCells>
  <printOptions/>
  <pageMargins left="0.511811024" right="0.511811024" top="0.787401575" bottom="0.787401575" header="0.31496062" footer="0.31496062"/>
  <pageSetup fitToHeight="0" fitToWidth="1" orientation="portrait" paperSize="9" scale="67" r:id="rId2"/>
  <headerFooter>
    <oddFooter>&amp;CConj. Cidade Nova II, Trav. SN 17 S/N, Coqueiro. Ananindeua / Pa. CEP: 67.133-520
E-mail: sesan.gabinete@ananindeua.pa.gov.br 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2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10.7109375" style="125" bestFit="1" customWidth="1"/>
    <col min="2" max="2" width="13.140625" style="146" customWidth="1"/>
    <col min="3" max="3" width="101.140625" style="132" customWidth="1"/>
    <col min="4" max="4" width="6.7109375" style="133" customWidth="1"/>
    <col min="5" max="5" width="17.57421875" style="134" bestFit="1" customWidth="1"/>
    <col min="6" max="6" width="18.28125" style="135" customWidth="1"/>
    <col min="7" max="7" width="16.57421875" style="135" customWidth="1"/>
    <col min="8" max="16384" width="9.140625" style="125" customWidth="1"/>
  </cols>
  <sheetData>
    <row r="1" spans="1:7" ht="22.5" customHeight="1" thickBot="1">
      <c r="A1" s="270" t="s">
        <v>277</v>
      </c>
      <c r="B1" s="271"/>
      <c r="C1" s="271"/>
      <c r="D1" s="271"/>
      <c r="E1" s="271"/>
      <c r="F1" s="271"/>
      <c r="G1" s="272"/>
    </row>
    <row r="2" spans="1:7" ht="18.75" customHeight="1">
      <c r="A2" s="267"/>
      <c r="B2" s="268"/>
      <c r="C2" s="268"/>
      <c r="D2" s="268"/>
      <c r="E2" s="269"/>
      <c r="F2" s="265" t="s">
        <v>395</v>
      </c>
      <c r="G2" s="266"/>
    </row>
    <row r="3" spans="1:7" ht="20.25" customHeight="1" thickBot="1">
      <c r="A3" s="259" t="s">
        <v>393</v>
      </c>
      <c r="B3" s="260"/>
      <c r="C3" s="260"/>
      <c r="D3" s="260"/>
      <c r="E3" s="260"/>
      <c r="F3" s="260"/>
      <c r="G3" s="261"/>
    </row>
    <row r="4" spans="1:7" ht="9.75" customHeight="1" thickBot="1">
      <c r="A4" s="262"/>
      <c r="B4" s="263"/>
      <c r="C4" s="263"/>
      <c r="D4" s="263"/>
      <c r="E4" s="263"/>
      <c r="F4" s="263"/>
      <c r="G4" s="264"/>
    </row>
    <row r="5" spans="1:7" ht="15.75" thickBot="1">
      <c r="A5" s="126" t="s">
        <v>278</v>
      </c>
      <c r="B5" s="127" t="s">
        <v>207</v>
      </c>
      <c r="C5" s="128"/>
      <c r="D5" s="128" t="s">
        <v>279</v>
      </c>
      <c r="E5" s="129" t="s">
        <v>280</v>
      </c>
      <c r="F5" s="128" t="s">
        <v>281</v>
      </c>
      <c r="G5" s="130" t="s">
        <v>282</v>
      </c>
    </row>
    <row r="6" ht="12" customHeight="1">
      <c r="B6" s="131"/>
    </row>
    <row r="7" spans="1:7" ht="12.75">
      <c r="A7" s="147" t="s">
        <v>283</v>
      </c>
      <c r="B7" s="147" t="s">
        <v>318</v>
      </c>
      <c r="C7" s="148" t="s">
        <v>342</v>
      </c>
      <c r="D7" s="147" t="s">
        <v>285</v>
      </c>
      <c r="E7" s="149"/>
      <c r="F7" s="149"/>
      <c r="G7" s="149"/>
    </row>
    <row r="8" spans="1:7" ht="12.75">
      <c r="A8" s="144"/>
      <c r="B8" s="144">
        <v>88316</v>
      </c>
      <c r="C8" s="150" t="s">
        <v>290</v>
      </c>
      <c r="D8" s="144" t="s">
        <v>288</v>
      </c>
      <c r="E8" s="151">
        <v>1.8</v>
      </c>
      <c r="F8" s="152">
        <v>21.15</v>
      </c>
      <c r="G8" s="152">
        <v>38.07</v>
      </c>
    </row>
    <row r="9" spans="1:7" ht="12.75">
      <c r="A9" s="138"/>
      <c r="B9" s="144">
        <v>88309</v>
      </c>
      <c r="C9" s="150" t="s">
        <v>289</v>
      </c>
      <c r="D9" s="144" t="s">
        <v>288</v>
      </c>
      <c r="E9" s="151">
        <v>0.5</v>
      </c>
      <c r="F9" s="152">
        <v>26.61</v>
      </c>
      <c r="G9" s="152">
        <v>13.305</v>
      </c>
    </row>
    <row r="10" spans="1:7" ht="12.75">
      <c r="A10" s="138"/>
      <c r="B10" s="144"/>
      <c r="C10" s="153" t="s">
        <v>286</v>
      </c>
      <c r="D10" s="154"/>
      <c r="E10" s="163"/>
      <c r="F10" s="152" t="s">
        <v>316</v>
      </c>
      <c r="G10" s="152">
        <v>51.375</v>
      </c>
    </row>
    <row r="11" spans="1:7" ht="12.75">
      <c r="A11" s="138"/>
      <c r="B11" s="144"/>
      <c r="C11" s="153" t="s">
        <v>286</v>
      </c>
      <c r="D11" s="154"/>
      <c r="E11" s="163"/>
      <c r="F11" s="145" t="s">
        <v>317</v>
      </c>
      <c r="G11" s="152">
        <v>15.675092840518124</v>
      </c>
    </row>
    <row r="12" spans="1:7" ht="12.75">
      <c r="A12" s="138"/>
      <c r="B12" s="144"/>
      <c r="C12" s="153" t="s">
        <v>286</v>
      </c>
      <c r="D12" s="154"/>
      <c r="E12" s="163"/>
      <c r="F12" s="156" t="s">
        <v>0</v>
      </c>
      <c r="G12" s="156">
        <v>67.05009284051812</v>
      </c>
    </row>
    <row r="14" spans="1:7" ht="38.25">
      <c r="A14" s="147" t="s">
        <v>319</v>
      </c>
      <c r="B14" s="147" t="s">
        <v>331</v>
      </c>
      <c r="C14" s="148" t="s">
        <v>70</v>
      </c>
      <c r="D14" s="147" t="s">
        <v>321</v>
      </c>
      <c r="E14" s="149"/>
      <c r="F14" s="149"/>
      <c r="G14" s="149"/>
    </row>
    <row r="15" spans="1:7" ht="38.25">
      <c r="A15" s="144"/>
      <c r="B15" s="144"/>
      <c r="C15" s="150" t="s">
        <v>70</v>
      </c>
      <c r="D15" s="144" t="s">
        <v>321</v>
      </c>
      <c r="E15" s="151">
        <v>1</v>
      </c>
      <c r="F15" s="152">
        <v>71.9</v>
      </c>
      <c r="G15" s="152">
        <v>71.9</v>
      </c>
    </row>
    <row r="16" spans="1:7" ht="12.75">
      <c r="A16" s="144"/>
      <c r="B16" s="144"/>
      <c r="C16" s="153" t="s">
        <v>286</v>
      </c>
      <c r="D16" s="154"/>
      <c r="E16" s="155"/>
      <c r="F16" s="152" t="s">
        <v>316</v>
      </c>
      <c r="G16" s="152">
        <v>71.9</v>
      </c>
    </row>
    <row r="17" spans="1:7" ht="12.75">
      <c r="A17" s="144"/>
      <c r="B17" s="144"/>
      <c r="C17" s="153" t="s">
        <v>286</v>
      </c>
      <c r="D17" s="154"/>
      <c r="E17" s="155"/>
      <c r="F17" s="145" t="s">
        <v>317</v>
      </c>
      <c r="G17" s="152">
        <v>21.93750219432123</v>
      </c>
    </row>
    <row r="18" spans="1:7" ht="12.75">
      <c r="A18" s="144"/>
      <c r="B18" s="144"/>
      <c r="C18" s="153" t="s">
        <v>286</v>
      </c>
      <c r="D18" s="154"/>
      <c r="E18" s="155"/>
      <c r="F18" s="156" t="s">
        <v>0</v>
      </c>
      <c r="G18" s="156">
        <v>93.83750219432123</v>
      </c>
    </row>
    <row r="20" spans="1:7" ht="12.75">
      <c r="A20" s="147" t="s">
        <v>319</v>
      </c>
      <c r="B20" s="147" t="s">
        <v>332</v>
      </c>
      <c r="C20" s="148" t="s">
        <v>76</v>
      </c>
      <c r="D20" s="147" t="s">
        <v>3</v>
      </c>
      <c r="E20" s="149"/>
      <c r="F20" s="149"/>
      <c r="G20" s="149"/>
    </row>
    <row r="21" spans="1:7" ht="12.75">
      <c r="A21" s="144" t="s">
        <v>328</v>
      </c>
      <c r="B21" s="144">
        <v>13077</v>
      </c>
      <c r="C21" s="150" t="s">
        <v>329</v>
      </c>
      <c r="D21" s="144" t="s">
        <v>3</v>
      </c>
      <c r="E21" s="151">
        <v>1</v>
      </c>
      <c r="F21" s="152">
        <v>21.9</v>
      </c>
      <c r="G21" s="152">
        <v>21.9</v>
      </c>
    </row>
    <row r="22" spans="1:7" ht="12.75">
      <c r="A22" s="144" t="s">
        <v>328</v>
      </c>
      <c r="B22" s="144">
        <v>13156</v>
      </c>
      <c r="C22" s="153" t="s">
        <v>330</v>
      </c>
      <c r="D22" s="154" t="s">
        <v>31</v>
      </c>
      <c r="E22" s="151">
        <v>0.1</v>
      </c>
      <c r="F22" s="152">
        <v>350.16</v>
      </c>
      <c r="G22" s="152">
        <v>35.016000000000005</v>
      </c>
    </row>
    <row r="23" spans="1:7" ht="12.75">
      <c r="A23" s="144"/>
      <c r="B23" s="144"/>
      <c r="C23" s="153" t="s">
        <v>286</v>
      </c>
      <c r="D23" s="154"/>
      <c r="E23" s="155"/>
      <c r="F23" s="152" t="s">
        <v>316</v>
      </c>
      <c r="G23" s="152">
        <v>56.916000000000004</v>
      </c>
    </row>
    <row r="24" spans="1:7" ht="12.75">
      <c r="A24" s="144"/>
      <c r="B24" s="144"/>
      <c r="C24" s="153" t="s">
        <v>286</v>
      </c>
      <c r="D24" s="154"/>
      <c r="E24" s="155"/>
      <c r="F24" s="145" t="s">
        <v>317</v>
      </c>
      <c r="G24" s="152">
        <v>17.365714532572838</v>
      </c>
    </row>
    <row r="25" spans="1:7" ht="12.75">
      <c r="A25" s="144"/>
      <c r="B25" s="144"/>
      <c r="C25" s="153" t="s">
        <v>286</v>
      </c>
      <c r="D25" s="154"/>
      <c r="E25" s="155"/>
      <c r="F25" s="156" t="s">
        <v>0</v>
      </c>
      <c r="G25" s="156">
        <v>74.28171453257283</v>
      </c>
    </row>
    <row r="27" spans="1:7" ht="12.75">
      <c r="A27" s="147" t="s">
        <v>283</v>
      </c>
      <c r="B27" s="147" t="s">
        <v>333</v>
      </c>
      <c r="C27" s="148" t="s">
        <v>77</v>
      </c>
      <c r="D27" s="136" t="s">
        <v>287</v>
      </c>
      <c r="E27" s="136">
        <v>44</v>
      </c>
      <c r="F27" s="137">
        <v>4877</v>
      </c>
      <c r="G27" s="137">
        <v>214588</v>
      </c>
    </row>
    <row r="28" spans="1:7" ht="12.75">
      <c r="A28" s="144"/>
      <c r="B28" s="144"/>
      <c r="C28" s="150" t="s">
        <v>336</v>
      </c>
      <c r="D28" s="144" t="s">
        <v>293</v>
      </c>
      <c r="E28" s="151">
        <v>1</v>
      </c>
      <c r="F28" s="152">
        <v>1971.4</v>
      </c>
      <c r="G28" s="152">
        <v>1971.4</v>
      </c>
    </row>
    <row r="29" spans="1:7" ht="12.75">
      <c r="A29" s="138"/>
      <c r="B29" s="143"/>
      <c r="C29" s="140"/>
      <c r="D29" s="141"/>
      <c r="E29" s="142"/>
      <c r="F29" s="152" t="s">
        <v>316</v>
      </c>
      <c r="G29" s="152">
        <v>1971.4</v>
      </c>
    </row>
    <row r="30" spans="1:7" ht="12.75">
      <c r="A30" s="138"/>
      <c r="B30" s="143"/>
      <c r="C30" s="140"/>
      <c r="D30" s="141"/>
      <c r="E30" s="142"/>
      <c r="F30" s="145" t="s">
        <v>317</v>
      </c>
      <c r="G30" s="152">
        <v>601.4964092612639</v>
      </c>
    </row>
    <row r="31" spans="1:7" ht="12.75">
      <c r="A31" s="138"/>
      <c r="B31" s="143"/>
      <c r="C31" s="140"/>
      <c r="D31" s="141"/>
      <c r="E31" s="142"/>
      <c r="F31" s="156" t="s">
        <v>0</v>
      </c>
      <c r="G31" s="156">
        <v>2572.896409261264</v>
      </c>
    </row>
    <row r="33" spans="1:7" ht="12.75">
      <c r="A33" s="147" t="s">
        <v>319</v>
      </c>
      <c r="B33" s="147" t="s">
        <v>334</v>
      </c>
      <c r="C33" s="148" t="s">
        <v>299</v>
      </c>
      <c r="D33" s="136" t="s">
        <v>287</v>
      </c>
      <c r="E33" s="136"/>
      <c r="F33" s="137"/>
      <c r="G33" s="137"/>
    </row>
    <row r="34" spans="1:7" ht="25.5">
      <c r="A34" s="144" t="s">
        <v>305</v>
      </c>
      <c r="B34" s="144">
        <v>103329</v>
      </c>
      <c r="C34" s="150" t="s">
        <v>310</v>
      </c>
      <c r="D34" s="144" t="s">
        <v>2</v>
      </c>
      <c r="E34" s="151">
        <v>7</v>
      </c>
      <c r="F34" s="152">
        <v>94.41</v>
      </c>
      <c r="G34" s="152">
        <v>660.87</v>
      </c>
    </row>
    <row r="35" spans="1:7" ht="38.25">
      <c r="A35" s="144" t="s">
        <v>305</v>
      </c>
      <c r="B35" s="144">
        <v>87905</v>
      </c>
      <c r="C35" s="150" t="s">
        <v>313</v>
      </c>
      <c r="D35" s="144" t="s">
        <v>2</v>
      </c>
      <c r="E35" s="151">
        <v>14</v>
      </c>
      <c r="F35" s="152">
        <v>8.35</v>
      </c>
      <c r="G35" s="152">
        <v>116.89999999999999</v>
      </c>
    </row>
    <row r="36" spans="1:7" ht="38.25">
      <c r="A36" s="144" t="s">
        <v>305</v>
      </c>
      <c r="B36" s="144">
        <v>87529</v>
      </c>
      <c r="C36" s="150" t="s">
        <v>102</v>
      </c>
      <c r="D36" s="144" t="s">
        <v>2</v>
      </c>
      <c r="E36" s="151">
        <v>14</v>
      </c>
      <c r="F36" s="152">
        <v>45.7</v>
      </c>
      <c r="G36" s="152">
        <v>639.8000000000001</v>
      </c>
    </row>
    <row r="37" spans="1:7" ht="12.75">
      <c r="A37" s="144" t="s">
        <v>306</v>
      </c>
      <c r="B37" s="144">
        <v>151285</v>
      </c>
      <c r="C37" s="150" t="s">
        <v>312</v>
      </c>
      <c r="D37" s="144" t="s">
        <v>1</v>
      </c>
      <c r="E37" s="151">
        <v>14</v>
      </c>
      <c r="F37" s="152">
        <v>51.55</v>
      </c>
      <c r="G37" s="152">
        <v>721.6999999999999</v>
      </c>
    </row>
    <row r="38" spans="1:7" ht="25.5">
      <c r="A38" s="144"/>
      <c r="B38" s="144">
        <v>51287</v>
      </c>
      <c r="C38" s="150" t="s">
        <v>164</v>
      </c>
      <c r="D38" s="144" t="s">
        <v>291</v>
      </c>
      <c r="E38" s="151">
        <v>1.5</v>
      </c>
      <c r="F38" s="152">
        <v>3483.54</v>
      </c>
      <c r="G38" s="152">
        <v>5225.3099999999995</v>
      </c>
    </row>
    <row r="39" spans="1:7" ht="12.75">
      <c r="A39" s="144" t="s">
        <v>305</v>
      </c>
      <c r="B39" s="144">
        <v>93358</v>
      </c>
      <c r="C39" s="150" t="s">
        <v>115</v>
      </c>
      <c r="D39" s="144" t="s">
        <v>7</v>
      </c>
      <c r="E39" s="151">
        <v>1.5</v>
      </c>
      <c r="F39" s="152">
        <v>83.66</v>
      </c>
      <c r="G39" s="152">
        <v>125.49</v>
      </c>
    </row>
    <row r="40" spans="1:7" ht="12.75">
      <c r="A40" s="138"/>
      <c r="B40" s="143"/>
      <c r="C40" s="140"/>
      <c r="D40" s="141"/>
      <c r="E40" s="142"/>
      <c r="F40" s="152" t="s">
        <v>316</v>
      </c>
      <c r="G40" s="152">
        <v>7490.07</v>
      </c>
    </row>
    <row r="41" spans="1:7" ht="12.75">
      <c r="A41" s="138"/>
      <c r="B41" s="143"/>
      <c r="C41" s="140"/>
      <c r="D41" s="141"/>
      <c r="E41" s="142"/>
      <c r="F41" s="145" t="s">
        <v>317</v>
      </c>
      <c r="G41" s="152">
        <v>2285.304966072595</v>
      </c>
    </row>
    <row r="42" spans="1:7" ht="12.75">
      <c r="A42" s="138"/>
      <c r="B42" s="143"/>
      <c r="C42" s="140"/>
      <c r="D42" s="141"/>
      <c r="E42" s="142"/>
      <c r="F42" s="156" t="s">
        <v>0</v>
      </c>
      <c r="G42" s="156">
        <v>9775.374966072595</v>
      </c>
    </row>
    <row r="44" spans="1:7" ht="12.75">
      <c r="A44" s="147" t="s">
        <v>283</v>
      </c>
      <c r="B44" s="147" t="s">
        <v>335</v>
      </c>
      <c r="C44" s="148" t="s">
        <v>104</v>
      </c>
      <c r="D44" s="136" t="s">
        <v>287</v>
      </c>
      <c r="E44" s="136"/>
      <c r="F44" s="137"/>
      <c r="G44" s="137"/>
    </row>
    <row r="45" spans="1:7" ht="12.75">
      <c r="A45" s="144"/>
      <c r="B45" s="144">
        <v>88316</v>
      </c>
      <c r="C45" s="150" t="s">
        <v>290</v>
      </c>
      <c r="D45" s="144" t="s">
        <v>288</v>
      </c>
      <c r="E45" s="151">
        <v>0.5</v>
      </c>
      <c r="F45" s="152">
        <v>21.15</v>
      </c>
      <c r="G45" s="152">
        <v>10.575</v>
      </c>
    </row>
    <row r="46" spans="1:7" ht="12.75">
      <c r="A46" s="144"/>
      <c r="B46" s="144">
        <v>88309</v>
      </c>
      <c r="C46" s="150" t="s">
        <v>289</v>
      </c>
      <c r="D46" s="144" t="s">
        <v>288</v>
      </c>
      <c r="E46" s="151">
        <v>0.5</v>
      </c>
      <c r="F46" s="152">
        <v>26.61</v>
      </c>
      <c r="G46" s="152">
        <v>13.305</v>
      </c>
    </row>
    <row r="47" spans="1:7" ht="12.75">
      <c r="A47" s="144"/>
      <c r="B47" s="144"/>
      <c r="C47" s="150" t="s">
        <v>300</v>
      </c>
      <c r="D47" s="144" t="s">
        <v>1</v>
      </c>
      <c r="E47" s="151">
        <v>0.69</v>
      </c>
      <c r="F47" s="152">
        <v>51.79</v>
      </c>
      <c r="G47" s="152">
        <v>35.735099999999996</v>
      </c>
    </row>
    <row r="48" spans="1:7" ht="12.75">
      <c r="A48" s="144"/>
      <c r="B48" s="144"/>
      <c r="C48" s="150" t="s">
        <v>301</v>
      </c>
      <c r="D48" s="144" t="s">
        <v>285</v>
      </c>
      <c r="E48" s="151">
        <v>1</v>
      </c>
      <c r="F48" s="152">
        <v>1341.68</v>
      </c>
      <c r="G48" s="152">
        <v>1341.68</v>
      </c>
    </row>
    <row r="49" spans="1:7" ht="12.75">
      <c r="A49" s="144"/>
      <c r="B49" s="144"/>
      <c r="C49" s="150" t="s">
        <v>302</v>
      </c>
      <c r="D49" s="144" t="s">
        <v>8</v>
      </c>
      <c r="E49" s="151">
        <v>2.4</v>
      </c>
      <c r="F49" s="152">
        <v>43.79</v>
      </c>
      <c r="G49" s="152">
        <v>105.09599999999999</v>
      </c>
    </row>
    <row r="50" spans="1:7" ht="12.75">
      <c r="A50" s="144"/>
      <c r="B50" s="144"/>
      <c r="C50" s="150" t="s">
        <v>303</v>
      </c>
      <c r="D50" s="144" t="s">
        <v>8</v>
      </c>
      <c r="E50" s="151">
        <v>3.6</v>
      </c>
      <c r="F50" s="152">
        <v>107.08</v>
      </c>
      <c r="G50" s="152">
        <v>385.488</v>
      </c>
    </row>
    <row r="51" spans="1:7" ht="12.75">
      <c r="A51" s="144"/>
      <c r="B51" s="144"/>
      <c r="C51" s="150"/>
      <c r="D51" s="144"/>
      <c r="E51" s="151"/>
      <c r="F51" s="152" t="s">
        <v>316</v>
      </c>
      <c r="G51" s="152">
        <v>1891.8791</v>
      </c>
    </row>
    <row r="52" spans="1:7" ht="12.75">
      <c r="A52" s="144"/>
      <c r="B52" s="144"/>
      <c r="C52" s="150"/>
      <c r="D52" s="144"/>
      <c r="E52" s="151"/>
      <c r="F52" s="145" t="s">
        <v>317</v>
      </c>
      <c r="G52" s="152">
        <v>577.2336843899927</v>
      </c>
    </row>
    <row r="53" spans="1:7" ht="12.75">
      <c r="A53" s="144"/>
      <c r="B53" s="144"/>
      <c r="C53" s="150"/>
      <c r="D53" s="144"/>
      <c r="E53" s="151"/>
      <c r="F53" s="156" t="s">
        <v>0</v>
      </c>
      <c r="G53" s="156">
        <v>2469.112784389993</v>
      </c>
    </row>
    <row r="55" spans="1:7" ht="12.75">
      <c r="A55" s="147" t="s">
        <v>283</v>
      </c>
      <c r="B55" s="147" t="s">
        <v>343</v>
      </c>
      <c r="C55" s="148" t="s">
        <v>165</v>
      </c>
      <c r="D55" s="136" t="s">
        <v>287</v>
      </c>
      <c r="E55" s="136"/>
      <c r="F55" s="137"/>
      <c r="G55" s="137"/>
    </row>
    <row r="56" spans="1:7" ht="12.75">
      <c r="A56" s="144"/>
      <c r="B56" s="144"/>
      <c r="C56" s="150" t="s">
        <v>165</v>
      </c>
      <c r="D56" s="144" t="s">
        <v>287</v>
      </c>
      <c r="E56" s="151">
        <v>1</v>
      </c>
      <c r="F56" s="152">
        <v>897</v>
      </c>
      <c r="G56" s="152">
        <v>897</v>
      </c>
    </row>
    <row r="57" spans="1:7" ht="12.75">
      <c r="A57" s="144"/>
      <c r="B57" s="144"/>
      <c r="C57" s="150" t="s">
        <v>289</v>
      </c>
      <c r="D57" s="144" t="s">
        <v>288</v>
      </c>
      <c r="E57" s="151">
        <v>1</v>
      </c>
      <c r="F57" s="152">
        <v>23.68</v>
      </c>
      <c r="G57" s="152">
        <v>23.68</v>
      </c>
    </row>
    <row r="58" spans="1:7" ht="12.75">
      <c r="A58" s="144"/>
      <c r="B58" s="144"/>
      <c r="C58" s="150" t="s">
        <v>290</v>
      </c>
      <c r="D58" s="144" t="s">
        <v>288</v>
      </c>
      <c r="E58" s="151">
        <v>1</v>
      </c>
      <c r="F58" s="152">
        <v>18.8</v>
      </c>
      <c r="G58" s="152">
        <v>18.8</v>
      </c>
    </row>
    <row r="59" spans="1:7" ht="12.75">
      <c r="A59" s="138"/>
      <c r="B59" s="143"/>
      <c r="C59" s="140"/>
      <c r="D59" s="141"/>
      <c r="E59" s="142"/>
      <c r="F59" s="152" t="s">
        <v>316</v>
      </c>
      <c r="G59" s="152">
        <v>939.4799999999999</v>
      </c>
    </row>
    <row r="60" spans="1:7" ht="12.75">
      <c r="A60" s="138"/>
      <c r="B60" s="143"/>
      <c r="C60" s="140"/>
      <c r="D60" s="141"/>
      <c r="E60" s="142"/>
      <c r="F60" s="145" t="s">
        <v>317</v>
      </c>
      <c r="G60" s="152">
        <v>286.6459605218485</v>
      </c>
    </row>
    <row r="61" spans="1:7" ht="12.75">
      <c r="A61" s="138"/>
      <c r="B61" s="143"/>
      <c r="C61" s="140"/>
      <c r="D61" s="141"/>
      <c r="E61" s="142"/>
      <c r="F61" s="156" t="s">
        <v>0</v>
      </c>
      <c r="G61" s="156">
        <v>1226.1259605218484</v>
      </c>
    </row>
    <row r="63" spans="1:7" ht="12.75">
      <c r="A63" s="147" t="s">
        <v>283</v>
      </c>
      <c r="B63" s="147" t="s">
        <v>344</v>
      </c>
      <c r="C63" s="148" t="s">
        <v>294</v>
      </c>
      <c r="D63" s="136"/>
      <c r="E63" s="136"/>
      <c r="F63" s="137"/>
      <c r="G63" s="137"/>
    </row>
    <row r="64" spans="1:7" ht="25.5">
      <c r="A64" s="144"/>
      <c r="B64" s="144">
        <v>51287</v>
      </c>
      <c r="C64" s="150" t="s">
        <v>164</v>
      </c>
      <c r="D64" s="144" t="s">
        <v>291</v>
      </c>
      <c r="E64" s="151">
        <v>0.55</v>
      </c>
      <c r="F64" s="152">
        <v>3483.54</v>
      </c>
      <c r="G64" s="152">
        <v>1915.9470000000001</v>
      </c>
    </row>
    <row r="65" spans="1:7" ht="25.5">
      <c r="A65" s="144"/>
      <c r="B65" s="144"/>
      <c r="C65" s="150" t="s">
        <v>295</v>
      </c>
      <c r="D65" s="144" t="s">
        <v>1</v>
      </c>
      <c r="E65" s="151">
        <v>7.53</v>
      </c>
      <c r="F65" s="152">
        <v>22.99</v>
      </c>
      <c r="G65" s="152">
        <v>173.1147</v>
      </c>
    </row>
    <row r="66" spans="1:7" ht="12.75">
      <c r="A66" s="144"/>
      <c r="B66" s="144"/>
      <c r="C66" s="150" t="s">
        <v>296</v>
      </c>
      <c r="D66" s="144" t="s">
        <v>8</v>
      </c>
      <c r="E66" s="151">
        <v>1.33</v>
      </c>
      <c r="F66" s="152">
        <v>252.3</v>
      </c>
      <c r="G66" s="152">
        <v>335.559</v>
      </c>
    </row>
    <row r="67" spans="1:7" ht="12.75">
      <c r="A67" s="138"/>
      <c r="B67" s="143"/>
      <c r="C67" s="140"/>
      <c r="D67" s="139"/>
      <c r="E67" s="142"/>
      <c r="F67" s="152" t="s">
        <v>316</v>
      </c>
      <c r="G67" s="152">
        <v>2424.6207000000004</v>
      </c>
    </row>
    <row r="68" spans="1:7" ht="12.75">
      <c r="A68" s="138"/>
      <c r="B68" s="143"/>
      <c r="C68" s="140"/>
      <c r="D68" s="139"/>
      <c r="E68" s="142"/>
      <c r="F68" s="145" t="s">
        <v>317</v>
      </c>
      <c r="G68" s="152">
        <v>739.7791644874364</v>
      </c>
    </row>
    <row r="69" spans="1:7" ht="12.75">
      <c r="A69" s="138"/>
      <c r="B69" s="143"/>
      <c r="C69" s="140"/>
      <c r="D69" s="139"/>
      <c r="E69" s="142"/>
      <c r="F69" s="156" t="s">
        <v>0</v>
      </c>
      <c r="G69" s="156">
        <v>3164.399864487437</v>
      </c>
    </row>
    <row r="71" spans="1:7" ht="12.75">
      <c r="A71" s="147" t="s">
        <v>283</v>
      </c>
      <c r="B71" s="147" t="s">
        <v>345</v>
      </c>
      <c r="C71" s="148" t="s">
        <v>28</v>
      </c>
      <c r="D71" s="147" t="s">
        <v>285</v>
      </c>
      <c r="E71" s="149"/>
      <c r="F71" s="149"/>
      <c r="G71" s="149"/>
    </row>
    <row r="72" spans="1:7" ht="25.5">
      <c r="A72" s="144"/>
      <c r="B72" s="144">
        <v>51287</v>
      </c>
      <c r="C72" s="150" t="s">
        <v>164</v>
      </c>
      <c r="D72" s="144" t="s">
        <v>291</v>
      </c>
      <c r="E72" s="151">
        <v>0.55</v>
      </c>
      <c r="F72" s="152">
        <v>3483.54</v>
      </c>
      <c r="G72" s="152">
        <v>1915.9470000000001</v>
      </c>
    </row>
    <row r="73" spans="1:7" ht="12.75">
      <c r="A73" s="138"/>
      <c r="B73" s="144"/>
      <c r="C73" s="153" t="s">
        <v>286</v>
      </c>
      <c r="D73" s="154"/>
      <c r="E73" s="163"/>
      <c r="F73" s="152" t="s">
        <v>316</v>
      </c>
      <c r="G73" s="152">
        <v>1915.9470000000001</v>
      </c>
    </row>
    <row r="74" spans="1:7" ht="12.75">
      <c r="A74" s="138"/>
      <c r="B74" s="144"/>
      <c r="C74" s="153" t="s">
        <v>286</v>
      </c>
      <c r="D74" s="154"/>
      <c r="E74" s="163"/>
      <c r="F74" s="145" t="s">
        <v>317</v>
      </c>
      <c r="G74" s="152">
        <v>584.5770725549816</v>
      </c>
    </row>
    <row r="75" spans="1:7" ht="12.75">
      <c r="A75" s="138"/>
      <c r="B75" s="144"/>
      <c r="C75" s="153" t="s">
        <v>286</v>
      </c>
      <c r="D75" s="154"/>
      <c r="E75" s="163"/>
      <c r="F75" s="156" t="s">
        <v>0</v>
      </c>
      <c r="G75" s="156">
        <v>2500.5240725549816</v>
      </c>
    </row>
    <row r="77" spans="1:7" ht="12.75">
      <c r="A77" s="147" t="s">
        <v>283</v>
      </c>
      <c r="B77" s="147" t="s">
        <v>346</v>
      </c>
      <c r="C77" s="148" t="s">
        <v>35</v>
      </c>
      <c r="D77" s="147" t="s">
        <v>285</v>
      </c>
      <c r="E77" s="149"/>
      <c r="F77" s="149"/>
      <c r="G77" s="149"/>
    </row>
    <row r="78" spans="1:7" ht="25.5">
      <c r="A78" s="144"/>
      <c r="B78" s="144">
        <v>51287</v>
      </c>
      <c r="C78" s="150" t="s">
        <v>164</v>
      </c>
      <c r="D78" s="144" t="s">
        <v>291</v>
      </c>
      <c r="E78" s="151">
        <v>0.55</v>
      </c>
      <c r="F78" s="152">
        <v>3483.54</v>
      </c>
      <c r="G78" s="152">
        <v>1915.9470000000001</v>
      </c>
    </row>
    <row r="79" spans="1:7" ht="25.5">
      <c r="A79" s="138"/>
      <c r="B79" s="144">
        <v>100728</v>
      </c>
      <c r="C79" s="150" t="s">
        <v>295</v>
      </c>
      <c r="D79" s="144" t="s">
        <v>2</v>
      </c>
      <c r="E79" s="151">
        <v>7.53</v>
      </c>
      <c r="F79" s="152">
        <v>22.99</v>
      </c>
      <c r="G79" s="152">
        <v>173.1147</v>
      </c>
    </row>
    <row r="80" spans="1:7" ht="12.75">
      <c r="A80" s="138"/>
      <c r="B80" s="144" t="s">
        <v>333</v>
      </c>
      <c r="C80" s="150" t="s">
        <v>76</v>
      </c>
      <c r="D80" s="144" t="s">
        <v>3</v>
      </c>
      <c r="E80" s="151">
        <v>7</v>
      </c>
      <c r="F80" s="152">
        <v>56.916000000000004</v>
      </c>
      <c r="G80" s="152">
        <v>398.41200000000003</v>
      </c>
    </row>
    <row r="81" spans="1:7" ht="12.75">
      <c r="A81" s="138"/>
      <c r="B81" s="144"/>
      <c r="C81" s="153" t="s">
        <v>286</v>
      </c>
      <c r="D81" s="154"/>
      <c r="E81" s="163"/>
      <c r="F81" s="152" t="s">
        <v>316</v>
      </c>
      <c r="G81" s="152">
        <v>2487.4737000000005</v>
      </c>
    </row>
    <row r="82" spans="1:7" ht="12.75">
      <c r="A82" s="138"/>
      <c r="B82" s="144"/>
      <c r="C82" s="153" t="s">
        <v>286</v>
      </c>
      <c r="D82" s="154"/>
      <c r="E82" s="163"/>
      <c r="F82" s="145" t="s">
        <v>317</v>
      </c>
      <c r="G82" s="152">
        <v>758.9563247853457</v>
      </c>
    </row>
    <row r="83" spans="1:7" ht="12.75">
      <c r="A83" s="138"/>
      <c r="B83" s="144"/>
      <c r="C83" s="153" t="s">
        <v>286</v>
      </c>
      <c r="D83" s="154"/>
      <c r="E83" s="163"/>
      <c r="F83" s="156" t="s">
        <v>0</v>
      </c>
      <c r="G83" s="156">
        <v>3246.430024785346</v>
      </c>
    </row>
    <row r="85" spans="1:7" ht="12.75">
      <c r="A85" s="147" t="s">
        <v>283</v>
      </c>
      <c r="B85" s="147" t="s">
        <v>347</v>
      </c>
      <c r="C85" s="148" t="s">
        <v>111</v>
      </c>
      <c r="D85" s="147" t="s">
        <v>285</v>
      </c>
      <c r="E85" s="149">
        <v>9</v>
      </c>
      <c r="F85" s="149"/>
      <c r="G85" s="149">
        <v>22492.81488814731</v>
      </c>
    </row>
    <row r="86" spans="1:7" ht="25.5">
      <c r="A86" s="144"/>
      <c r="B86" s="144">
        <v>51287</v>
      </c>
      <c r="C86" s="150" t="s">
        <v>164</v>
      </c>
      <c r="D86" s="144" t="s">
        <v>291</v>
      </c>
      <c r="E86" s="151">
        <v>0.55</v>
      </c>
      <c r="F86" s="152">
        <v>3483.54</v>
      </c>
      <c r="G86" s="152">
        <v>1915.9470000000001</v>
      </c>
    </row>
    <row r="87" spans="1:7" ht="12.75">
      <c r="A87" s="138"/>
      <c r="B87" s="144">
        <v>93358</v>
      </c>
      <c r="C87" s="150" t="s">
        <v>115</v>
      </c>
      <c r="D87" s="144" t="s">
        <v>7</v>
      </c>
      <c r="E87" s="151">
        <v>0.29</v>
      </c>
      <c r="F87" s="152">
        <v>83.66</v>
      </c>
      <c r="G87" s="152">
        <v>24.2614</v>
      </c>
    </row>
    <row r="88" spans="1:7" ht="25.5">
      <c r="A88" s="138"/>
      <c r="B88" s="144">
        <v>100728</v>
      </c>
      <c r="C88" s="150" t="s">
        <v>295</v>
      </c>
      <c r="D88" s="144" t="s">
        <v>2</v>
      </c>
      <c r="E88" s="151">
        <v>7.4</v>
      </c>
      <c r="F88" s="152">
        <v>22.99</v>
      </c>
      <c r="G88" s="152">
        <v>170.126</v>
      </c>
    </row>
    <row r="89" spans="1:7" ht="12.75">
      <c r="A89" s="138"/>
      <c r="B89" s="144" t="s">
        <v>333</v>
      </c>
      <c r="C89" s="150" t="s">
        <v>76</v>
      </c>
      <c r="D89" s="144" t="s">
        <v>3</v>
      </c>
      <c r="E89" s="151">
        <v>4.7</v>
      </c>
      <c r="F89" s="152">
        <v>56.916000000000004</v>
      </c>
      <c r="G89" s="152">
        <v>267.5052</v>
      </c>
    </row>
    <row r="90" spans="1:7" ht="12.75">
      <c r="A90" s="138"/>
      <c r="B90" s="144">
        <v>170081</v>
      </c>
      <c r="C90" s="150" t="s">
        <v>327</v>
      </c>
      <c r="D90" s="144" t="s">
        <v>292</v>
      </c>
      <c r="E90" s="151">
        <v>1</v>
      </c>
      <c r="F90" s="152">
        <v>259.16</v>
      </c>
      <c r="G90" s="152">
        <v>259.16</v>
      </c>
    </row>
    <row r="91" spans="1:7" ht="12.75">
      <c r="A91" s="138"/>
      <c r="B91" s="144"/>
      <c r="C91" s="153" t="s">
        <v>286</v>
      </c>
      <c r="D91" s="154"/>
      <c r="E91" s="163"/>
      <c r="F91" s="152" t="s">
        <v>316</v>
      </c>
      <c r="G91" s="152">
        <v>2636.9996</v>
      </c>
    </row>
    <row r="92" spans="1:7" ht="12.75">
      <c r="A92" s="138"/>
      <c r="B92" s="144"/>
      <c r="C92" s="153" t="s">
        <v>286</v>
      </c>
      <c r="D92" s="154"/>
      <c r="E92" s="155"/>
      <c r="F92" s="145" t="s">
        <v>317</v>
      </c>
      <c r="G92" s="152">
        <v>804.5783659447038</v>
      </c>
    </row>
    <row r="93" spans="1:7" ht="12.75">
      <c r="A93" s="138"/>
      <c r="B93" s="144"/>
      <c r="C93" s="153" t="s">
        <v>286</v>
      </c>
      <c r="D93" s="154"/>
      <c r="E93" s="155"/>
      <c r="F93" s="156" t="s">
        <v>0</v>
      </c>
      <c r="G93" s="156">
        <v>3441.577965944704</v>
      </c>
    </row>
    <row r="95" spans="1:7" ht="12.75">
      <c r="A95" s="147" t="s">
        <v>283</v>
      </c>
      <c r="B95" s="147" t="s">
        <v>348</v>
      </c>
      <c r="C95" s="148" t="s">
        <v>42</v>
      </c>
      <c r="D95" s="147" t="s">
        <v>285</v>
      </c>
      <c r="E95" s="149"/>
      <c r="F95" s="149"/>
      <c r="G95" s="149"/>
    </row>
    <row r="96" spans="1:7" ht="12.75">
      <c r="A96" s="144"/>
      <c r="B96" s="177">
        <v>51287</v>
      </c>
      <c r="C96" s="150" t="s">
        <v>42</v>
      </c>
      <c r="D96" s="144" t="s">
        <v>284</v>
      </c>
      <c r="E96" s="151">
        <v>1</v>
      </c>
      <c r="F96" s="152">
        <v>590</v>
      </c>
      <c r="G96" s="152">
        <v>590</v>
      </c>
    </row>
    <row r="97" spans="1:7" ht="12.75">
      <c r="A97" s="138"/>
      <c r="B97" s="144"/>
      <c r="C97" s="153" t="s">
        <v>286</v>
      </c>
      <c r="D97" s="154"/>
      <c r="E97" s="163"/>
      <c r="F97" s="152" t="s">
        <v>316</v>
      </c>
      <c r="G97" s="152">
        <v>590</v>
      </c>
    </row>
    <row r="98" spans="1:7" ht="12.75">
      <c r="A98" s="138"/>
      <c r="B98" s="144"/>
      <c r="C98" s="153" t="s">
        <v>286</v>
      </c>
      <c r="D98" s="154"/>
      <c r="E98" s="163"/>
      <c r="F98" s="145" t="s">
        <v>317</v>
      </c>
      <c r="G98" s="152">
        <v>180.01566473782373</v>
      </c>
    </row>
    <row r="99" spans="1:7" ht="12.75">
      <c r="A99" s="138"/>
      <c r="B99" s="144"/>
      <c r="C99" s="153" t="s">
        <v>286</v>
      </c>
      <c r="D99" s="154"/>
      <c r="E99" s="163"/>
      <c r="F99" s="156" t="s">
        <v>0</v>
      </c>
      <c r="G99" s="156">
        <v>770.0156647378237</v>
      </c>
    </row>
    <row r="101" spans="1:7" ht="12.75">
      <c r="A101" s="147" t="s">
        <v>283</v>
      </c>
      <c r="B101" s="147" t="s">
        <v>352</v>
      </c>
      <c r="C101" s="148" t="s">
        <v>30</v>
      </c>
      <c r="D101" s="147" t="s">
        <v>8</v>
      </c>
      <c r="E101" s="149"/>
      <c r="F101" s="149"/>
      <c r="G101" s="149"/>
    </row>
    <row r="102" spans="1:7" ht="12.75">
      <c r="A102" s="144"/>
      <c r="B102" s="144"/>
      <c r="C102" s="150" t="s">
        <v>30</v>
      </c>
      <c r="D102" s="144" t="s">
        <v>8</v>
      </c>
      <c r="E102" s="151">
        <v>1</v>
      </c>
      <c r="F102" s="152">
        <v>250</v>
      </c>
      <c r="G102" s="152">
        <v>250</v>
      </c>
    </row>
    <row r="103" spans="1:7" ht="12.75">
      <c r="A103" s="138"/>
      <c r="B103" s="144"/>
      <c r="C103" s="153" t="s">
        <v>286</v>
      </c>
      <c r="D103" s="154"/>
      <c r="E103" s="163"/>
      <c r="F103" s="152" t="s">
        <v>316</v>
      </c>
      <c r="G103" s="152">
        <v>250</v>
      </c>
    </row>
    <row r="104" spans="1:7" ht="12.75">
      <c r="A104" s="138"/>
      <c r="B104" s="144"/>
      <c r="C104" s="153" t="s">
        <v>286</v>
      </c>
      <c r="D104" s="154"/>
      <c r="E104" s="163"/>
      <c r="F104" s="145" t="s">
        <v>317</v>
      </c>
      <c r="G104" s="152">
        <v>76.27782404145073</v>
      </c>
    </row>
    <row r="105" spans="1:7" ht="12.75">
      <c r="A105" s="138"/>
      <c r="B105" s="144"/>
      <c r="C105" s="153" t="s">
        <v>286</v>
      </c>
      <c r="D105" s="154"/>
      <c r="E105" s="163"/>
      <c r="F105" s="156" t="s">
        <v>0</v>
      </c>
      <c r="G105" s="156">
        <v>326.27782404145074</v>
      </c>
    </row>
    <row r="107" spans="1:7" ht="12.75">
      <c r="A107" s="147" t="s">
        <v>283</v>
      </c>
      <c r="B107" s="147" t="s">
        <v>353</v>
      </c>
      <c r="C107" s="148" t="s">
        <v>349</v>
      </c>
      <c r="D107" s="147" t="s">
        <v>284</v>
      </c>
      <c r="E107" s="149"/>
      <c r="F107" s="149"/>
      <c r="G107" s="149"/>
    </row>
    <row r="108" spans="1:7" ht="12.75">
      <c r="A108" s="144"/>
      <c r="B108" s="144"/>
      <c r="C108" s="150" t="s">
        <v>350</v>
      </c>
      <c r="D108" s="144" t="s">
        <v>351</v>
      </c>
      <c r="E108" s="151">
        <v>1</v>
      </c>
      <c r="F108" s="152">
        <v>2210.7</v>
      </c>
      <c r="G108" s="152">
        <v>2210.7</v>
      </c>
    </row>
    <row r="109" spans="1:7" ht="12.75">
      <c r="A109" s="138"/>
      <c r="B109" s="144"/>
      <c r="C109" s="153" t="s">
        <v>286</v>
      </c>
      <c r="D109" s="154"/>
      <c r="E109" s="163"/>
      <c r="F109" s="152" t="s">
        <v>316</v>
      </c>
      <c r="G109" s="152">
        <v>2210.7</v>
      </c>
    </row>
    <row r="110" spans="1:7" ht="12.75">
      <c r="A110" s="138"/>
      <c r="B110" s="144"/>
      <c r="C110" s="153" t="s">
        <v>286</v>
      </c>
      <c r="D110" s="154"/>
      <c r="E110" s="163"/>
      <c r="F110" s="145" t="s">
        <v>317</v>
      </c>
      <c r="G110" s="152">
        <v>674.5095424337404</v>
      </c>
    </row>
    <row r="111" spans="1:7" ht="12.75">
      <c r="A111" s="138"/>
      <c r="B111" s="144"/>
      <c r="C111" s="153" t="s">
        <v>286</v>
      </c>
      <c r="D111" s="154"/>
      <c r="E111" s="163"/>
      <c r="F111" s="156" t="s">
        <v>0</v>
      </c>
      <c r="G111" s="156">
        <v>2885.2095424337404</v>
      </c>
    </row>
    <row r="113" spans="1:7" ht="25.5">
      <c r="A113" s="147" t="s">
        <v>283</v>
      </c>
      <c r="B113" s="147" t="s">
        <v>361</v>
      </c>
      <c r="C113" s="148" t="s">
        <v>354</v>
      </c>
      <c r="D113" s="147" t="s">
        <v>355</v>
      </c>
      <c r="E113" s="149">
        <v>1</v>
      </c>
      <c r="F113" s="149"/>
      <c r="G113" s="149">
        <v>3923.122691134483</v>
      </c>
    </row>
    <row r="114" spans="1:7" ht="12.75">
      <c r="A114" s="144"/>
      <c r="B114" s="144">
        <v>88316</v>
      </c>
      <c r="C114" s="150" t="s">
        <v>290</v>
      </c>
      <c r="D114" s="144" t="s">
        <v>288</v>
      </c>
      <c r="E114" s="151">
        <v>3.2132</v>
      </c>
      <c r="F114" s="152">
        <v>21.15</v>
      </c>
      <c r="G114" s="152">
        <v>67.95918</v>
      </c>
    </row>
    <row r="115" spans="1:7" ht="12.75">
      <c r="A115" s="138"/>
      <c r="B115" s="144">
        <v>88309</v>
      </c>
      <c r="C115" s="150" t="s">
        <v>289</v>
      </c>
      <c r="D115" s="144" t="s">
        <v>288</v>
      </c>
      <c r="E115" s="151">
        <v>6.4264</v>
      </c>
      <c r="F115" s="152">
        <v>26.61</v>
      </c>
      <c r="G115" s="152">
        <v>171.006504</v>
      </c>
    </row>
    <row r="116" spans="1:7" ht="12.75">
      <c r="A116" s="138"/>
      <c r="B116" s="144">
        <v>5795</v>
      </c>
      <c r="C116" s="150" t="s">
        <v>356</v>
      </c>
      <c r="D116" s="144" t="s">
        <v>297</v>
      </c>
      <c r="E116" s="151">
        <v>0.2333</v>
      </c>
      <c r="F116" s="152">
        <v>25.21</v>
      </c>
      <c r="G116" s="152">
        <v>5.881493000000001</v>
      </c>
    </row>
    <row r="117" spans="1:7" ht="12.75">
      <c r="A117" s="138"/>
      <c r="B117" s="144">
        <v>5952</v>
      </c>
      <c r="C117" s="150" t="s">
        <v>357</v>
      </c>
      <c r="D117" s="144" t="s">
        <v>298</v>
      </c>
      <c r="E117" s="151">
        <v>2.5667</v>
      </c>
      <c r="F117" s="152">
        <v>23.78</v>
      </c>
      <c r="G117" s="152">
        <v>61.036126</v>
      </c>
    </row>
    <row r="118" spans="1:7" ht="12.75">
      <c r="A118" s="138"/>
      <c r="B118" s="144">
        <v>4721</v>
      </c>
      <c r="C118" s="150" t="s">
        <v>358</v>
      </c>
      <c r="D118" s="144" t="s">
        <v>291</v>
      </c>
      <c r="E118" s="151">
        <v>0.0048</v>
      </c>
      <c r="F118" s="164">
        <v>189</v>
      </c>
      <c r="G118" s="152">
        <v>0.9071999999999999</v>
      </c>
    </row>
    <row r="119" spans="1:7" ht="25.5">
      <c r="A119" s="138"/>
      <c r="B119" s="144">
        <v>51287</v>
      </c>
      <c r="C119" s="150" t="s">
        <v>164</v>
      </c>
      <c r="D119" s="144" t="s">
        <v>291</v>
      </c>
      <c r="E119" s="151">
        <v>0.1177</v>
      </c>
      <c r="F119" s="152">
        <v>3483.54</v>
      </c>
      <c r="G119" s="152">
        <v>410.012658</v>
      </c>
    </row>
    <row r="120" spans="1:7" ht="25.5">
      <c r="A120" s="138"/>
      <c r="B120" s="144">
        <v>87298</v>
      </c>
      <c r="C120" s="153" t="s">
        <v>359</v>
      </c>
      <c r="D120" s="154" t="s">
        <v>291</v>
      </c>
      <c r="E120" s="163">
        <v>0.0064</v>
      </c>
      <c r="F120" s="152">
        <v>900.29</v>
      </c>
      <c r="G120" s="152">
        <v>5.761856</v>
      </c>
    </row>
    <row r="121" spans="1:7" ht="25.5">
      <c r="A121" s="138"/>
      <c r="B121" s="144"/>
      <c r="C121" s="165" t="s">
        <v>360</v>
      </c>
      <c r="D121" s="154" t="s">
        <v>285</v>
      </c>
      <c r="E121" s="163">
        <v>1</v>
      </c>
      <c r="F121" s="152">
        <v>2839.5</v>
      </c>
      <c r="G121" s="152">
        <v>2839.5</v>
      </c>
    </row>
    <row r="122" spans="1:7" ht="12.75">
      <c r="A122" s="138"/>
      <c r="B122" s="144"/>
      <c r="C122" s="153" t="s">
        <v>286</v>
      </c>
      <c r="D122" s="154"/>
      <c r="E122" s="163"/>
      <c r="F122" s="152" t="s">
        <v>316</v>
      </c>
      <c r="G122" s="152">
        <v>3562.065017</v>
      </c>
    </row>
    <row r="123" spans="1:7" ht="12.75">
      <c r="A123" s="138"/>
      <c r="B123" s="144"/>
      <c r="C123" s="153" t="s">
        <v>286</v>
      </c>
      <c r="D123" s="154"/>
      <c r="E123" s="163"/>
      <c r="F123" s="145" t="s">
        <v>317</v>
      </c>
      <c r="G123" s="152">
        <v>1086.8262743637326</v>
      </c>
    </row>
    <row r="124" spans="1:7" ht="12.75">
      <c r="A124" s="138"/>
      <c r="B124" s="144"/>
      <c r="C124" s="153" t="s">
        <v>286</v>
      </c>
      <c r="D124" s="154"/>
      <c r="E124" s="155"/>
      <c r="F124" s="156" t="s">
        <v>0</v>
      </c>
      <c r="G124" s="156">
        <v>4648.891291363732</v>
      </c>
    </row>
    <row r="126" spans="1:7" ht="25.5">
      <c r="A126" s="147" t="s">
        <v>283</v>
      </c>
      <c r="B126" s="147" t="s">
        <v>362</v>
      </c>
      <c r="C126" s="148" t="s">
        <v>363</v>
      </c>
      <c r="D126" s="147" t="s">
        <v>355</v>
      </c>
      <c r="E126" s="149">
        <v>1</v>
      </c>
      <c r="F126" s="149"/>
      <c r="G126" s="149">
        <v>3923.122691134483</v>
      </c>
    </row>
    <row r="127" spans="1:7" ht="12.75">
      <c r="A127" s="144"/>
      <c r="B127" s="144">
        <v>88316</v>
      </c>
      <c r="C127" s="150" t="s">
        <v>290</v>
      </c>
      <c r="D127" s="144" t="s">
        <v>288</v>
      </c>
      <c r="E127" s="151">
        <v>3.2132</v>
      </c>
      <c r="F127" s="152">
        <v>21.15</v>
      </c>
      <c r="G127" s="152">
        <v>67.95918</v>
      </c>
    </row>
    <row r="128" spans="1:7" ht="12.75">
      <c r="A128" s="138"/>
      <c r="B128" s="144">
        <v>88309</v>
      </c>
      <c r="C128" s="150" t="s">
        <v>289</v>
      </c>
      <c r="D128" s="144" t="s">
        <v>288</v>
      </c>
      <c r="E128" s="151">
        <v>6.4264</v>
      </c>
      <c r="F128" s="152">
        <v>26.61</v>
      </c>
      <c r="G128" s="152">
        <v>171.006504</v>
      </c>
    </row>
    <row r="129" spans="1:7" ht="12.75">
      <c r="A129" s="138"/>
      <c r="B129" s="144">
        <v>5795</v>
      </c>
      <c r="C129" s="150" t="s">
        <v>356</v>
      </c>
      <c r="D129" s="144" t="s">
        <v>297</v>
      </c>
      <c r="E129" s="151">
        <v>0.2333</v>
      </c>
      <c r="F129" s="152">
        <v>25.21</v>
      </c>
      <c r="G129" s="152">
        <v>5.881493000000001</v>
      </c>
    </row>
    <row r="130" spans="1:7" ht="12.75">
      <c r="A130" s="138"/>
      <c r="B130" s="144">
        <v>5952</v>
      </c>
      <c r="C130" s="150" t="s">
        <v>357</v>
      </c>
      <c r="D130" s="144" t="s">
        <v>298</v>
      </c>
      <c r="E130" s="151">
        <v>2.5667</v>
      </c>
      <c r="F130" s="152">
        <v>23.78</v>
      </c>
      <c r="G130" s="152">
        <v>61.036126</v>
      </c>
    </row>
    <row r="131" spans="1:7" ht="12.75">
      <c r="A131" s="138"/>
      <c r="B131" s="144">
        <v>4721</v>
      </c>
      <c r="C131" s="150" t="s">
        <v>358</v>
      </c>
      <c r="D131" s="144" t="s">
        <v>291</v>
      </c>
      <c r="E131" s="151">
        <v>0.0048</v>
      </c>
      <c r="F131" s="164">
        <v>189</v>
      </c>
      <c r="G131" s="152">
        <v>0.9071999999999999</v>
      </c>
    </row>
    <row r="132" spans="1:7" ht="25.5">
      <c r="A132" s="138"/>
      <c r="B132" s="144">
        <v>51287</v>
      </c>
      <c r="C132" s="150" t="s">
        <v>164</v>
      </c>
      <c r="D132" s="144" t="s">
        <v>291</v>
      </c>
      <c r="E132" s="151">
        <v>0.1177</v>
      </c>
      <c r="F132" s="152">
        <v>3483.54</v>
      </c>
      <c r="G132" s="152">
        <v>410.012658</v>
      </c>
    </row>
    <row r="133" spans="1:7" ht="25.5">
      <c r="A133" s="138"/>
      <c r="B133" s="144">
        <v>87298</v>
      </c>
      <c r="C133" s="153" t="s">
        <v>359</v>
      </c>
      <c r="D133" s="154" t="s">
        <v>291</v>
      </c>
      <c r="E133" s="163">
        <v>0.0064</v>
      </c>
      <c r="F133" s="152">
        <v>900.29</v>
      </c>
      <c r="G133" s="152">
        <v>5.761856</v>
      </c>
    </row>
    <row r="134" spans="1:7" ht="25.5">
      <c r="A134" s="138"/>
      <c r="B134" s="144"/>
      <c r="C134" s="165" t="s">
        <v>360</v>
      </c>
      <c r="D134" s="154" t="s">
        <v>285</v>
      </c>
      <c r="E134" s="163">
        <v>1</v>
      </c>
      <c r="F134" s="152">
        <v>4067.7</v>
      </c>
      <c r="G134" s="152">
        <v>4067.7</v>
      </c>
    </row>
    <row r="135" spans="1:7" ht="12.75">
      <c r="A135" s="138"/>
      <c r="B135" s="144"/>
      <c r="C135" s="153" t="s">
        <v>286</v>
      </c>
      <c r="D135" s="154"/>
      <c r="E135" s="163"/>
      <c r="F135" s="152" t="s">
        <v>316</v>
      </c>
      <c r="G135" s="152">
        <v>4790.265017</v>
      </c>
    </row>
    <row r="136" spans="1:7" ht="12.75">
      <c r="A136" s="138"/>
      <c r="B136" s="144"/>
      <c r="C136" s="153" t="s">
        <v>286</v>
      </c>
      <c r="D136" s="154"/>
      <c r="E136" s="163"/>
      <c r="F136" s="145" t="s">
        <v>317</v>
      </c>
      <c r="G136" s="152">
        <v>1461.5639683145719</v>
      </c>
    </row>
    <row r="137" spans="1:7" ht="12.75">
      <c r="A137" s="138"/>
      <c r="B137" s="144"/>
      <c r="C137" s="153" t="s">
        <v>286</v>
      </c>
      <c r="D137" s="154"/>
      <c r="E137" s="155"/>
      <c r="F137" s="156" t="s">
        <v>0</v>
      </c>
      <c r="G137" s="156">
        <v>6251.828985314572</v>
      </c>
    </row>
    <row r="139" spans="1:7" ht="25.5">
      <c r="A139" s="147" t="s">
        <v>283</v>
      </c>
      <c r="B139" s="147" t="s">
        <v>365</v>
      </c>
      <c r="C139" s="148" t="s">
        <v>364</v>
      </c>
      <c r="D139" s="147" t="s">
        <v>285</v>
      </c>
      <c r="E139" s="149"/>
      <c r="F139" s="149"/>
      <c r="G139" s="149"/>
    </row>
    <row r="140" spans="1:7" ht="25.5">
      <c r="A140" s="144"/>
      <c r="B140" s="144"/>
      <c r="C140" s="150" t="s">
        <v>364</v>
      </c>
      <c r="D140" s="144" t="s">
        <v>285</v>
      </c>
      <c r="E140" s="151">
        <v>1</v>
      </c>
      <c r="F140" s="152">
        <v>1598</v>
      </c>
      <c r="G140" s="152">
        <v>1598</v>
      </c>
    </row>
    <row r="141" spans="1:7" ht="12.75">
      <c r="A141" s="138"/>
      <c r="B141" s="144"/>
      <c r="C141" s="153" t="s">
        <v>286</v>
      </c>
      <c r="D141" s="154"/>
      <c r="E141" s="155"/>
      <c r="F141" s="152" t="s">
        <v>316</v>
      </c>
      <c r="G141" s="152">
        <v>1598</v>
      </c>
    </row>
    <row r="142" spans="1:7" ht="12.75">
      <c r="A142" s="138"/>
      <c r="B142" s="144"/>
      <c r="C142" s="153" t="s">
        <v>286</v>
      </c>
      <c r="D142" s="154"/>
      <c r="E142" s="155"/>
      <c r="F142" s="145" t="s">
        <v>317</v>
      </c>
      <c r="G142" s="152">
        <v>487.567851272953</v>
      </c>
    </row>
    <row r="143" spans="1:7" ht="12.75">
      <c r="A143" s="138"/>
      <c r="B143" s="144"/>
      <c r="C143" s="153" t="s">
        <v>286</v>
      </c>
      <c r="D143" s="154"/>
      <c r="E143" s="155"/>
      <c r="F143" s="156" t="s">
        <v>0</v>
      </c>
      <c r="G143" s="156">
        <v>2085.567851272953</v>
      </c>
    </row>
    <row r="145" spans="1:7" ht="38.25">
      <c r="A145" s="147" t="s">
        <v>283</v>
      </c>
      <c r="B145" s="147" t="s">
        <v>366</v>
      </c>
      <c r="C145" s="148" t="s">
        <v>106</v>
      </c>
      <c r="D145" s="147" t="s">
        <v>285</v>
      </c>
      <c r="E145" s="149"/>
      <c r="F145" s="149"/>
      <c r="G145" s="149"/>
    </row>
    <row r="146" spans="1:7" ht="38.25">
      <c r="A146" s="144"/>
      <c r="B146" s="144"/>
      <c r="C146" s="150" t="s">
        <v>106</v>
      </c>
      <c r="D146" s="144" t="s">
        <v>285</v>
      </c>
      <c r="E146" s="151">
        <v>1</v>
      </c>
      <c r="F146" s="152">
        <v>7967.6976190000005</v>
      </c>
      <c r="G146" s="152">
        <v>7967.6976190000005</v>
      </c>
    </row>
    <row r="147" spans="1:7" ht="12.75">
      <c r="A147" s="144"/>
      <c r="B147" s="144">
        <v>88316</v>
      </c>
      <c r="C147" s="150" t="s">
        <v>290</v>
      </c>
      <c r="D147" s="144" t="s">
        <v>288</v>
      </c>
      <c r="E147" s="151">
        <v>3.2132</v>
      </c>
      <c r="F147" s="152">
        <v>21.15</v>
      </c>
      <c r="G147" s="152">
        <v>67.95918</v>
      </c>
    </row>
    <row r="148" spans="1:7" ht="12.75">
      <c r="A148" s="138"/>
      <c r="B148" s="144">
        <v>88309</v>
      </c>
      <c r="C148" s="150" t="s">
        <v>289</v>
      </c>
      <c r="D148" s="144" t="s">
        <v>288</v>
      </c>
      <c r="E148" s="151">
        <v>6.4264</v>
      </c>
      <c r="F148" s="152">
        <v>26.61</v>
      </c>
      <c r="G148" s="152">
        <v>171.006504</v>
      </c>
    </row>
    <row r="149" spans="1:7" ht="12.75">
      <c r="A149" s="138"/>
      <c r="B149" s="144">
        <v>5795</v>
      </c>
      <c r="C149" s="150" t="s">
        <v>356</v>
      </c>
      <c r="D149" s="144" t="s">
        <v>297</v>
      </c>
      <c r="E149" s="151">
        <v>0.2333</v>
      </c>
      <c r="F149" s="152">
        <v>25.21</v>
      </c>
      <c r="G149" s="152">
        <v>5.881493000000001</v>
      </c>
    </row>
    <row r="150" spans="1:7" ht="12.75">
      <c r="A150" s="138"/>
      <c r="B150" s="144">
        <v>5952</v>
      </c>
      <c r="C150" s="150" t="s">
        <v>357</v>
      </c>
      <c r="D150" s="144" t="s">
        <v>298</v>
      </c>
      <c r="E150" s="151">
        <v>2.5667</v>
      </c>
      <c r="F150" s="152">
        <v>23.78</v>
      </c>
      <c r="G150" s="152">
        <v>61.036126</v>
      </c>
    </row>
    <row r="151" spans="1:7" ht="12.75">
      <c r="A151" s="138"/>
      <c r="B151" s="144">
        <v>4721</v>
      </c>
      <c r="C151" s="150" t="s">
        <v>358</v>
      </c>
      <c r="D151" s="144" t="s">
        <v>291</v>
      </c>
      <c r="E151" s="151">
        <v>0.0048</v>
      </c>
      <c r="F151" s="164">
        <v>189</v>
      </c>
      <c r="G151" s="152">
        <v>0.9071999999999999</v>
      </c>
    </row>
    <row r="152" spans="1:7" ht="25.5">
      <c r="A152" s="138"/>
      <c r="B152" s="144">
        <v>51287</v>
      </c>
      <c r="C152" s="150" t="s">
        <v>164</v>
      </c>
      <c r="D152" s="144" t="s">
        <v>291</v>
      </c>
      <c r="E152" s="151">
        <v>0.1177</v>
      </c>
      <c r="F152" s="152">
        <v>3483.54</v>
      </c>
      <c r="G152" s="152">
        <v>410.012658</v>
      </c>
    </row>
    <row r="153" spans="1:7" ht="25.5">
      <c r="A153" s="138"/>
      <c r="B153" s="144">
        <v>87298</v>
      </c>
      <c r="C153" s="153" t="s">
        <v>359</v>
      </c>
      <c r="D153" s="154" t="s">
        <v>291</v>
      </c>
      <c r="E153" s="163">
        <v>0.0064</v>
      </c>
      <c r="F153" s="152">
        <v>900.29</v>
      </c>
      <c r="G153" s="152">
        <v>5.761856</v>
      </c>
    </row>
    <row r="154" spans="1:7" ht="12.75">
      <c r="A154" s="138"/>
      <c r="B154" s="144"/>
      <c r="C154" s="153" t="s">
        <v>286</v>
      </c>
      <c r="D154" s="154"/>
      <c r="E154" s="155"/>
      <c r="F154" s="152" t="s">
        <v>316</v>
      </c>
      <c r="G154" s="152">
        <v>8690.262636000001</v>
      </c>
    </row>
    <row r="155" spans="1:7" ht="12.75">
      <c r="A155" s="138"/>
      <c r="B155" s="144"/>
      <c r="C155" s="153" t="s">
        <v>286</v>
      </c>
      <c r="D155" s="154"/>
      <c r="E155" s="155"/>
      <c r="F155" s="145" t="s">
        <v>317</v>
      </c>
      <c r="G155" s="152">
        <v>2651.4972968912075</v>
      </c>
    </row>
    <row r="156" spans="1:7" ht="12.75">
      <c r="A156" s="138"/>
      <c r="B156" s="144"/>
      <c r="C156" s="153" t="s">
        <v>286</v>
      </c>
      <c r="D156" s="154"/>
      <c r="E156" s="155"/>
      <c r="F156" s="156" t="s">
        <v>0</v>
      </c>
      <c r="G156" s="156">
        <v>11341.75993289121</v>
      </c>
    </row>
    <row r="158" spans="1:7" ht="38.25">
      <c r="A158" s="147" t="s">
        <v>283</v>
      </c>
      <c r="B158" s="147" t="s">
        <v>367</v>
      </c>
      <c r="C158" s="148" t="s">
        <v>107</v>
      </c>
      <c r="D158" s="147" t="s">
        <v>285</v>
      </c>
      <c r="E158" s="149"/>
      <c r="F158" s="149"/>
      <c r="G158" s="149"/>
    </row>
    <row r="159" spans="1:7" ht="38.25">
      <c r="A159" s="144"/>
      <c r="B159" s="144"/>
      <c r="C159" s="150" t="s">
        <v>107</v>
      </c>
      <c r="D159" s="144" t="s">
        <v>285</v>
      </c>
      <c r="E159" s="151">
        <v>1</v>
      </c>
      <c r="F159" s="152">
        <v>6936.6976190000005</v>
      </c>
      <c r="G159" s="152">
        <v>6936.6976190000005</v>
      </c>
    </row>
    <row r="160" spans="1:7" ht="12.75">
      <c r="A160" s="144"/>
      <c r="B160" s="144">
        <v>88316</v>
      </c>
      <c r="C160" s="150" t="s">
        <v>290</v>
      </c>
      <c r="D160" s="144" t="s">
        <v>288</v>
      </c>
      <c r="E160" s="151">
        <v>3.2132</v>
      </c>
      <c r="F160" s="152">
        <v>21.15</v>
      </c>
      <c r="G160" s="152">
        <v>67.95918</v>
      </c>
    </row>
    <row r="161" spans="1:7" ht="12.75">
      <c r="A161" s="138"/>
      <c r="B161" s="144">
        <v>88309</v>
      </c>
      <c r="C161" s="150" t="s">
        <v>289</v>
      </c>
      <c r="D161" s="144" t="s">
        <v>288</v>
      </c>
      <c r="E161" s="151">
        <v>6.4264</v>
      </c>
      <c r="F161" s="152">
        <v>26.61</v>
      </c>
      <c r="G161" s="152">
        <v>171.006504</v>
      </c>
    </row>
    <row r="162" spans="1:7" ht="12.75">
      <c r="A162" s="138"/>
      <c r="B162" s="144">
        <v>5795</v>
      </c>
      <c r="C162" s="150" t="s">
        <v>356</v>
      </c>
      <c r="D162" s="144" t="s">
        <v>297</v>
      </c>
      <c r="E162" s="151">
        <v>0.2333</v>
      </c>
      <c r="F162" s="152">
        <v>25.21</v>
      </c>
      <c r="G162" s="152">
        <v>5.881493000000001</v>
      </c>
    </row>
    <row r="163" spans="1:7" ht="12.75">
      <c r="A163" s="138"/>
      <c r="B163" s="144">
        <v>5952</v>
      </c>
      <c r="C163" s="150" t="s">
        <v>357</v>
      </c>
      <c r="D163" s="144" t="s">
        <v>298</v>
      </c>
      <c r="E163" s="151">
        <v>2.5667</v>
      </c>
      <c r="F163" s="152">
        <v>23.78</v>
      </c>
      <c r="G163" s="152">
        <v>61.036126</v>
      </c>
    </row>
    <row r="164" spans="1:7" ht="12.75">
      <c r="A164" s="138"/>
      <c r="B164" s="144">
        <v>4721</v>
      </c>
      <c r="C164" s="150" t="s">
        <v>358</v>
      </c>
      <c r="D164" s="144" t="s">
        <v>291</v>
      </c>
      <c r="E164" s="151">
        <v>0.0048</v>
      </c>
      <c r="F164" s="164">
        <v>189</v>
      </c>
      <c r="G164" s="152">
        <v>0.9071999999999999</v>
      </c>
    </row>
    <row r="165" spans="1:7" ht="25.5">
      <c r="A165" s="138"/>
      <c r="B165" s="144">
        <v>51287</v>
      </c>
      <c r="C165" s="150" t="s">
        <v>164</v>
      </c>
      <c r="D165" s="144" t="s">
        <v>291</v>
      </c>
      <c r="E165" s="151">
        <v>0.1177</v>
      </c>
      <c r="F165" s="152">
        <v>3483.54</v>
      </c>
      <c r="G165" s="152">
        <v>410.012658</v>
      </c>
    </row>
    <row r="166" spans="1:7" ht="25.5">
      <c r="A166" s="138"/>
      <c r="B166" s="144">
        <v>87298</v>
      </c>
      <c r="C166" s="153" t="s">
        <v>359</v>
      </c>
      <c r="D166" s="154" t="s">
        <v>291</v>
      </c>
      <c r="E166" s="163">
        <v>0.0064</v>
      </c>
      <c r="F166" s="152">
        <v>900.29</v>
      </c>
      <c r="G166" s="152">
        <v>5.761856</v>
      </c>
    </row>
    <row r="167" spans="1:7" ht="12.75">
      <c r="A167" s="138"/>
      <c r="B167" s="144"/>
      <c r="C167" s="153" t="s">
        <v>286</v>
      </c>
      <c r="D167" s="154"/>
      <c r="E167" s="155"/>
      <c r="F167" s="152" t="s">
        <v>316</v>
      </c>
      <c r="G167" s="152">
        <v>7659.2626359999995</v>
      </c>
    </row>
    <row r="168" spans="1:7" ht="12.75">
      <c r="A168" s="138"/>
      <c r="B168" s="144"/>
      <c r="C168" s="153" t="s">
        <v>286</v>
      </c>
      <c r="D168" s="154"/>
      <c r="E168" s="155"/>
      <c r="F168" s="145" t="s">
        <v>317</v>
      </c>
      <c r="G168" s="152">
        <v>2336.9275505442642</v>
      </c>
    </row>
    <row r="169" spans="1:7" ht="12.75">
      <c r="A169" s="138"/>
      <c r="B169" s="144"/>
      <c r="C169" s="153" t="s">
        <v>286</v>
      </c>
      <c r="D169" s="154"/>
      <c r="E169" s="155"/>
      <c r="F169" s="156" t="s">
        <v>0</v>
      </c>
      <c r="G169" s="156">
        <v>9996.190186544263</v>
      </c>
    </row>
    <row r="171" spans="1:7" ht="63.75">
      <c r="A171" s="147" t="s">
        <v>283</v>
      </c>
      <c r="B171" s="147" t="s">
        <v>368</v>
      </c>
      <c r="C171" s="148" t="s">
        <v>72</v>
      </c>
      <c r="D171" s="147" t="s">
        <v>285</v>
      </c>
      <c r="E171" s="149"/>
      <c r="F171" s="149"/>
      <c r="G171" s="149"/>
    </row>
    <row r="172" spans="1:7" ht="63.75">
      <c r="A172" s="144"/>
      <c r="B172" s="144"/>
      <c r="C172" s="150" t="s">
        <v>72</v>
      </c>
      <c r="D172" s="144" t="s">
        <v>285</v>
      </c>
      <c r="E172" s="151">
        <v>1</v>
      </c>
      <c r="F172" s="152">
        <v>11856.697619</v>
      </c>
      <c r="G172" s="152">
        <v>11856.697619</v>
      </c>
    </row>
    <row r="173" spans="1:7" ht="12.75">
      <c r="A173" s="144"/>
      <c r="B173" s="144">
        <v>88316</v>
      </c>
      <c r="C173" s="150" t="s">
        <v>290</v>
      </c>
      <c r="D173" s="144" t="s">
        <v>288</v>
      </c>
      <c r="E173" s="151">
        <v>3.2132</v>
      </c>
      <c r="F173" s="152">
        <v>21.15</v>
      </c>
      <c r="G173" s="152">
        <v>67.95918</v>
      </c>
    </row>
    <row r="174" spans="1:7" ht="12.75">
      <c r="A174" s="138"/>
      <c r="B174" s="144">
        <v>88309</v>
      </c>
      <c r="C174" s="150" t="s">
        <v>289</v>
      </c>
      <c r="D174" s="144" t="s">
        <v>288</v>
      </c>
      <c r="E174" s="151">
        <v>6.4264</v>
      </c>
      <c r="F174" s="152">
        <v>26.61</v>
      </c>
      <c r="G174" s="152">
        <v>171.006504</v>
      </c>
    </row>
    <row r="175" spans="1:7" ht="12.75">
      <c r="A175" s="138"/>
      <c r="B175" s="144">
        <v>5795</v>
      </c>
      <c r="C175" s="150" t="s">
        <v>356</v>
      </c>
      <c r="D175" s="144" t="s">
        <v>297</v>
      </c>
      <c r="E175" s="151">
        <v>0.2333</v>
      </c>
      <c r="F175" s="152">
        <v>25.21</v>
      </c>
      <c r="G175" s="152">
        <v>5.881493000000001</v>
      </c>
    </row>
    <row r="176" spans="1:7" ht="12.75">
      <c r="A176" s="138"/>
      <c r="B176" s="144">
        <v>5952</v>
      </c>
      <c r="C176" s="150" t="s">
        <v>357</v>
      </c>
      <c r="D176" s="144" t="s">
        <v>298</v>
      </c>
      <c r="E176" s="151">
        <v>2.5667</v>
      </c>
      <c r="F176" s="152">
        <v>23.78</v>
      </c>
      <c r="G176" s="152">
        <v>61.036126</v>
      </c>
    </row>
    <row r="177" spans="1:7" ht="12.75">
      <c r="A177" s="138"/>
      <c r="B177" s="144">
        <v>4721</v>
      </c>
      <c r="C177" s="150" t="s">
        <v>358</v>
      </c>
      <c r="D177" s="144" t="s">
        <v>291</v>
      </c>
      <c r="E177" s="151">
        <v>0.0048</v>
      </c>
      <c r="F177" s="164">
        <v>189</v>
      </c>
      <c r="G177" s="152">
        <v>0.9071999999999999</v>
      </c>
    </row>
    <row r="178" spans="1:7" ht="25.5">
      <c r="A178" s="138"/>
      <c r="B178" s="144">
        <v>51287</v>
      </c>
      <c r="C178" s="150" t="s">
        <v>164</v>
      </c>
      <c r="D178" s="144" t="s">
        <v>291</v>
      </c>
      <c r="E178" s="151">
        <v>0.1177</v>
      </c>
      <c r="F178" s="152">
        <v>3483.54</v>
      </c>
      <c r="G178" s="152">
        <v>410.012658</v>
      </c>
    </row>
    <row r="179" spans="1:7" ht="25.5">
      <c r="A179" s="138"/>
      <c r="B179" s="144">
        <v>87298</v>
      </c>
      <c r="C179" s="153" t="s">
        <v>359</v>
      </c>
      <c r="D179" s="154" t="s">
        <v>291</v>
      </c>
      <c r="E179" s="163">
        <v>0.0064</v>
      </c>
      <c r="F179" s="152">
        <v>900.29</v>
      </c>
      <c r="G179" s="152">
        <v>5.761856</v>
      </c>
    </row>
    <row r="180" spans="1:7" ht="12.75">
      <c r="A180" s="138"/>
      <c r="B180" s="144"/>
      <c r="C180" s="153"/>
      <c r="D180" s="154"/>
      <c r="E180" s="155"/>
      <c r="F180" s="152" t="s">
        <v>316</v>
      </c>
      <c r="G180" s="152">
        <v>12579.262636000001</v>
      </c>
    </row>
    <row r="181" spans="1:7" ht="12.75">
      <c r="A181" s="138"/>
      <c r="B181" s="144"/>
      <c r="C181" s="153"/>
      <c r="D181" s="154"/>
      <c r="E181" s="155"/>
      <c r="F181" s="145" t="s">
        <v>317</v>
      </c>
      <c r="G181" s="152">
        <v>3838.0751276800147</v>
      </c>
    </row>
    <row r="182" spans="1:7" ht="12.75">
      <c r="A182" s="138"/>
      <c r="B182" s="144"/>
      <c r="C182" s="153"/>
      <c r="D182" s="154"/>
      <c r="E182" s="155"/>
      <c r="F182" s="156" t="s">
        <v>0</v>
      </c>
      <c r="G182" s="156">
        <v>16417.337763680014</v>
      </c>
    </row>
    <row r="184" spans="1:7" ht="38.25">
      <c r="A184" s="147" t="s">
        <v>283</v>
      </c>
      <c r="B184" s="147" t="s">
        <v>369</v>
      </c>
      <c r="C184" s="148" t="s">
        <v>73</v>
      </c>
      <c r="D184" s="147" t="s">
        <v>285</v>
      </c>
      <c r="E184" s="149"/>
      <c r="F184" s="149"/>
      <c r="G184" s="149"/>
    </row>
    <row r="185" spans="1:7" ht="38.25">
      <c r="A185" s="144"/>
      <c r="B185" s="144"/>
      <c r="C185" s="150" t="s">
        <v>73</v>
      </c>
      <c r="D185" s="144" t="s">
        <v>285</v>
      </c>
      <c r="E185" s="151">
        <v>1</v>
      </c>
      <c r="F185" s="152">
        <v>1587</v>
      </c>
      <c r="G185" s="152">
        <v>1587</v>
      </c>
    </row>
    <row r="186" spans="1:7" ht="12.75">
      <c r="A186" s="138"/>
      <c r="B186" s="144"/>
      <c r="C186" s="153"/>
      <c r="D186" s="154"/>
      <c r="E186" s="155"/>
      <c r="F186" s="152" t="s">
        <v>316</v>
      </c>
      <c r="G186" s="152">
        <v>1587</v>
      </c>
    </row>
    <row r="187" spans="1:7" ht="12.75">
      <c r="A187" s="138"/>
      <c r="B187" s="144"/>
      <c r="C187" s="153"/>
      <c r="D187" s="154"/>
      <c r="E187" s="155"/>
      <c r="F187" s="145" t="s">
        <v>317</v>
      </c>
      <c r="G187" s="152">
        <v>484.2116270151292</v>
      </c>
    </row>
    <row r="188" spans="1:7" ht="12.75">
      <c r="A188" s="138"/>
      <c r="B188" s="144"/>
      <c r="C188" s="153"/>
      <c r="D188" s="154"/>
      <c r="E188" s="155"/>
      <c r="F188" s="156" t="s">
        <v>0</v>
      </c>
      <c r="G188" s="156">
        <v>2071.211627015129</v>
      </c>
    </row>
    <row r="190" spans="1:7" ht="38.25">
      <c r="A190" s="147" t="s">
        <v>283</v>
      </c>
      <c r="B190" s="147" t="s">
        <v>370</v>
      </c>
      <c r="C190" s="148" t="s">
        <v>74</v>
      </c>
      <c r="D190" s="147" t="s">
        <v>285</v>
      </c>
      <c r="E190" s="149"/>
      <c r="F190" s="149"/>
      <c r="G190" s="149"/>
    </row>
    <row r="191" spans="1:7" ht="38.25">
      <c r="A191" s="144"/>
      <c r="B191" s="144"/>
      <c r="C191" s="150" t="s">
        <v>74</v>
      </c>
      <c r="D191" s="144" t="s">
        <v>285</v>
      </c>
      <c r="E191" s="151">
        <v>1</v>
      </c>
      <c r="F191" s="152">
        <v>4589</v>
      </c>
      <c r="G191" s="152">
        <v>4589</v>
      </c>
    </row>
    <row r="192" spans="1:7" ht="12.75">
      <c r="A192" s="138"/>
      <c r="B192" s="144"/>
      <c r="C192" s="153"/>
      <c r="D192" s="154"/>
      <c r="E192" s="155"/>
      <c r="F192" s="152" t="s">
        <v>316</v>
      </c>
      <c r="G192" s="152">
        <v>4589</v>
      </c>
    </row>
    <row r="193" spans="1:7" ht="12.75">
      <c r="A193" s="138"/>
      <c r="B193" s="144"/>
      <c r="C193" s="153"/>
      <c r="D193" s="154"/>
      <c r="E193" s="155"/>
      <c r="F193" s="145" t="s">
        <v>317</v>
      </c>
      <c r="G193" s="152">
        <v>1400.1557381048694</v>
      </c>
    </row>
    <row r="194" spans="1:7" ht="12.75">
      <c r="A194" s="138"/>
      <c r="B194" s="144"/>
      <c r="C194" s="153"/>
      <c r="D194" s="154"/>
      <c r="E194" s="155"/>
      <c r="F194" s="156" t="s">
        <v>0</v>
      </c>
      <c r="G194" s="156">
        <v>5989.15573810487</v>
      </c>
    </row>
    <row r="196" spans="1:7" ht="38.25">
      <c r="A196" s="147" t="s">
        <v>283</v>
      </c>
      <c r="B196" s="147" t="s">
        <v>371</v>
      </c>
      <c r="C196" s="148" t="s">
        <v>158</v>
      </c>
      <c r="D196" s="147" t="s">
        <v>285</v>
      </c>
      <c r="E196" s="149"/>
      <c r="F196" s="149"/>
      <c r="G196" s="149"/>
    </row>
    <row r="197" spans="1:7" ht="38.25">
      <c r="A197" s="144"/>
      <c r="B197" s="144"/>
      <c r="C197" s="150" t="s">
        <v>158</v>
      </c>
      <c r="D197" s="144" t="s">
        <v>285</v>
      </c>
      <c r="E197" s="151">
        <v>1</v>
      </c>
      <c r="F197" s="152">
        <v>6195.477618999998</v>
      </c>
      <c r="G197" s="152">
        <v>6195.477618999998</v>
      </c>
    </row>
    <row r="198" spans="1:7" ht="12.75">
      <c r="A198" s="144"/>
      <c r="B198" s="144">
        <v>88316</v>
      </c>
      <c r="C198" s="150" t="s">
        <v>290</v>
      </c>
      <c r="D198" s="144" t="s">
        <v>288</v>
      </c>
      <c r="E198" s="151">
        <v>3.2132</v>
      </c>
      <c r="F198" s="152">
        <v>21.15</v>
      </c>
      <c r="G198" s="152">
        <v>67.95918</v>
      </c>
    </row>
    <row r="199" spans="1:7" ht="12.75">
      <c r="A199" s="138"/>
      <c r="B199" s="144">
        <v>88309</v>
      </c>
      <c r="C199" s="150" t="s">
        <v>289</v>
      </c>
      <c r="D199" s="144" t="s">
        <v>288</v>
      </c>
      <c r="E199" s="151">
        <v>6.4264</v>
      </c>
      <c r="F199" s="152">
        <v>26.61</v>
      </c>
      <c r="G199" s="152">
        <v>171.006504</v>
      </c>
    </row>
    <row r="200" spans="1:7" ht="12.75">
      <c r="A200" s="138"/>
      <c r="B200" s="144">
        <v>5795</v>
      </c>
      <c r="C200" s="150" t="s">
        <v>356</v>
      </c>
      <c r="D200" s="144" t="s">
        <v>297</v>
      </c>
      <c r="E200" s="151">
        <v>0.2333</v>
      </c>
      <c r="F200" s="152">
        <v>25.21</v>
      </c>
      <c r="G200" s="152">
        <v>5.881493000000001</v>
      </c>
    </row>
    <row r="201" spans="1:7" ht="12.75">
      <c r="A201" s="138"/>
      <c r="B201" s="144">
        <v>5952</v>
      </c>
      <c r="C201" s="150" t="s">
        <v>357</v>
      </c>
      <c r="D201" s="144" t="s">
        <v>298</v>
      </c>
      <c r="E201" s="151">
        <v>2.5667</v>
      </c>
      <c r="F201" s="152">
        <v>23.78</v>
      </c>
      <c r="G201" s="152">
        <v>61.036126</v>
      </c>
    </row>
    <row r="202" spans="1:7" ht="12.75">
      <c r="A202" s="138"/>
      <c r="B202" s="144">
        <v>4721</v>
      </c>
      <c r="C202" s="150" t="s">
        <v>358</v>
      </c>
      <c r="D202" s="144" t="s">
        <v>291</v>
      </c>
      <c r="E202" s="151">
        <v>0.0048</v>
      </c>
      <c r="F202" s="164">
        <v>189</v>
      </c>
      <c r="G202" s="152">
        <v>0.9071999999999999</v>
      </c>
    </row>
    <row r="203" spans="1:7" ht="25.5">
      <c r="A203" s="138"/>
      <c r="B203" s="144">
        <v>51287</v>
      </c>
      <c r="C203" s="150" t="s">
        <v>164</v>
      </c>
      <c r="D203" s="144" t="s">
        <v>291</v>
      </c>
      <c r="E203" s="151">
        <v>0.1177</v>
      </c>
      <c r="F203" s="152">
        <v>3483.54</v>
      </c>
      <c r="G203" s="152">
        <v>410.012658</v>
      </c>
    </row>
    <row r="204" spans="1:7" ht="25.5">
      <c r="A204" s="138"/>
      <c r="B204" s="144">
        <v>87298</v>
      </c>
      <c r="C204" s="153" t="s">
        <v>359</v>
      </c>
      <c r="D204" s="154" t="s">
        <v>291</v>
      </c>
      <c r="E204" s="163">
        <v>0.0064</v>
      </c>
      <c r="F204" s="152">
        <v>900.29</v>
      </c>
      <c r="G204" s="152">
        <v>5.761856</v>
      </c>
    </row>
    <row r="205" spans="1:7" ht="12.75">
      <c r="A205" s="138"/>
      <c r="B205" s="144"/>
      <c r="C205" s="153"/>
      <c r="D205" s="154"/>
      <c r="E205" s="155"/>
      <c r="F205" s="152" t="s">
        <v>316</v>
      </c>
      <c r="G205" s="152">
        <v>6918.042635999997</v>
      </c>
    </row>
    <row r="206" spans="1:7" ht="12.75">
      <c r="A206" s="138"/>
      <c r="B206" s="144"/>
      <c r="C206" s="153"/>
      <c r="D206" s="154"/>
      <c r="E206" s="155"/>
      <c r="F206" s="145" t="s">
        <v>317</v>
      </c>
      <c r="G206" s="152">
        <v>2110.772955600247</v>
      </c>
    </row>
    <row r="207" spans="1:7" ht="12.75">
      <c r="A207" s="138"/>
      <c r="B207" s="144"/>
      <c r="C207" s="153"/>
      <c r="D207" s="154"/>
      <c r="E207" s="155"/>
      <c r="F207" s="156" t="s">
        <v>0</v>
      </c>
      <c r="G207" s="156">
        <v>9028.815591600243</v>
      </c>
    </row>
    <row r="209" spans="1:7" ht="38.25">
      <c r="A209" s="147" t="s">
        <v>283</v>
      </c>
      <c r="B209" s="147" t="s">
        <v>372</v>
      </c>
      <c r="C209" s="148" t="s">
        <v>159</v>
      </c>
      <c r="D209" s="147" t="s">
        <v>285</v>
      </c>
      <c r="E209" s="149"/>
      <c r="F209" s="149"/>
      <c r="G209" s="149"/>
    </row>
    <row r="210" spans="1:7" ht="38.25">
      <c r="A210" s="144"/>
      <c r="B210" s="144"/>
      <c r="C210" s="150" t="s">
        <v>159</v>
      </c>
      <c r="D210" s="144" t="s">
        <v>285</v>
      </c>
      <c r="E210" s="151">
        <v>1</v>
      </c>
      <c r="F210" s="152">
        <v>3891.217619</v>
      </c>
      <c r="G210" s="152">
        <v>3891.217619</v>
      </c>
    </row>
    <row r="211" spans="1:7" ht="12.75">
      <c r="A211" s="144"/>
      <c r="B211" s="144">
        <v>88316</v>
      </c>
      <c r="C211" s="150" t="s">
        <v>290</v>
      </c>
      <c r="D211" s="144" t="s">
        <v>288</v>
      </c>
      <c r="E211" s="151">
        <v>3.2132</v>
      </c>
      <c r="F211" s="152">
        <v>21.15</v>
      </c>
      <c r="G211" s="152">
        <v>67.95918</v>
      </c>
    </row>
    <row r="212" spans="1:7" ht="12.75">
      <c r="A212" s="138"/>
      <c r="B212" s="144">
        <v>88309</v>
      </c>
      <c r="C212" s="150" t="s">
        <v>289</v>
      </c>
      <c r="D212" s="144" t="s">
        <v>288</v>
      </c>
      <c r="E212" s="151">
        <v>6.4264</v>
      </c>
      <c r="F212" s="152">
        <v>26.61</v>
      </c>
      <c r="G212" s="152">
        <v>171.006504</v>
      </c>
    </row>
    <row r="213" spans="1:7" ht="12.75">
      <c r="A213" s="138"/>
      <c r="B213" s="144">
        <v>5795</v>
      </c>
      <c r="C213" s="150" t="s">
        <v>356</v>
      </c>
      <c r="D213" s="144" t="s">
        <v>297</v>
      </c>
      <c r="E213" s="151">
        <v>0.2333</v>
      </c>
      <c r="F213" s="152">
        <v>25.21</v>
      </c>
      <c r="G213" s="152">
        <v>5.881493000000001</v>
      </c>
    </row>
    <row r="214" spans="1:7" ht="12.75">
      <c r="A214" s="138"/>
      <c r="B214" s="144">
        <v>5952</v>
      </c>
      <c r="C214" s="150" t="s">
        <v>357</v>
      </c>
      <c r="D214" s="144" t="s">
        <v>298</v>
      </c>
      <c r="E214" s="151">
        <v>2.5667</v>
      </c>
      <c r="F214" s="152">
        <v>23.78</v>
      </c>
      <c r="G214" s="152">
        <v>61.036126</v>
      </c>
    </row>
    <row r="215" spans="1:7" ht="12.75">
      <c r="A215" s="138"/>
      <c r="B215" s="144">
        <v>4721</v>
      </c>
      <c r="C215" s="150" t="s">
        <v>358</v>
      </c>
      <c r="D215" s="144" t="s">
        <v>291</v>
      </c>
      <c r="E215" s="151">
        <v>0.0048</v>
      </c>
      <c r="F215" s="164">
        <v>189</v>
      </c>
      <c r="G215" s="152">
        <v>0.9071999999999999</v>
      </c>
    </row>
    <row r="216" spans="1:7" ht="25.5">
      <c r="A216" s="138"/>
      <c r="B216" s="144">
        <v>51287</v>
      </c>
      <c r="C216" s="150" t="s">
        <v>164</v>
      </c>
      <c r="D216" s="144" t="s">
        <v>291</v>
      </c>
      <c r="E216" s="151">
        <v>0.1177</v>
      </c>
      <c r="F216" s="152">
        <v>3483.54</v>
      </c>
      <c r="G216" s="152">
        <v>410.012658</v>
      </c>
    </row>
    <row r="217" spans="1:7" ht="25.5">
      <c r="A217" s="138"/>
      <c r="B217" s="144">
        <v>87298</v>
      </c>
      <c r="C217" s="153" t="s">
        <v>359</v>
      </c>
      <c r="D217" s="154" t="s">
        <v>291</v>
      </c>
      <c r="E217" s="163">
        <v>0.0064</v>
      </c>
      <c r="F217" s="152">
        <v>900.29</v>
      </c>
      <c r="G217" s="152">
        <v>5.761856</v>
      </c>
    </row>
    <row r="218" spans="1:7" ht="12.75">
      <c r="A218" s="138"/>
      <c r="B218" s="144"/>
      <c r="C218" s="153"/>
      <c r="D218" s="154"/>
      <c r="E218" s="155"/>
      <c r="F218" s="152" t="s">
        <v>316</v>
      </c>
      <c r="G218" s="152">
        <v>4613.782635999999</v>
      </c>
    </row>
    <row r="219" spans="1:7" ht="12.75">
      <c r="A219" s="138"/>
      <c r="B219" s="144"/>
      <c r="C219" s="153"/>
      <c r="D219" s="154"/>
      <c r="E219" s="155"/>
      <c r="F219" s="145" t="s">
        <v>317</v>
      </c>
      <c r="G219" s="152">
        <v>1407.7172002972345</v>
      </c>
    </row>
    <row r="220" spans="1:7" ht="12.75">
      <c r="A220" s="138"/>
      <c r="B220" s="144"/>
      <c r="C220" s="153"/>
      <c r="D220" s="154"/>
      <c r="E220" s="155"/>
      <c r="F220" s="156" t="s">
        <v>0</v>
      </c>
      <c r="G220" s="156">
        <v>6021.499836297234</v>
      </c>
    </row>
    <row r="222" spans="1:7" ht="38.25">
      <c r="A222" s="147" t="s">
        <v>283</v>
      </c>
      <c r="B222" s="147" t="s">
        <v>373</v>
      </c>
      <c r="C222" s="148" t="s">
        <v>160</v>
      </c>
      <c r="D222" s="147" t="s">
        <v>285</v>
      </c>
      <c r="E222" s="149"/>
      <c r="F222" s="149"/>
      <c r="G222" s="149"/>
    </row>
    <row r="223" spans="1:7" ht="38.25">
      <c r="A223" s="144"/>
      <c r="B223" s="144"/>
      <c r="C223" s="150" t="s">
        <v>160</v>
      </c>
      <c r="D223" s="144" t="s">
        <v>285</v>
      </c>
      <c r="E223" s="151">
        <v>1</v>
      </c>
      <c r="F223" s="152">
        <v>6912.78</v>
      </c>
      <c r="G223" s="152">
        <v>6912.78</v>
      </c>
    </row>
    <row r="224" spans="1:7" ht="12.75">
      <c r="A224" s="138"/>
      <c r="B224" s="144"/>
      <c r="C224" s="153"/>
      <c r="D224" s="154"/>
      <c r="E224" s="155"/>
      <c r="F224" s="152" t="s">
        <v>316</v>
      </c>
      <c r="G224" s="152">
        <v>6912.78</v>
      </c>
    </row>
    <row r="225" spans="1:7" ht="12.75">
      <c r="A225" s="138"/>
      <c r="B225" s="144"/>
      <c r="C225" s="153"/>
      <c r="D225" s="154"/>
      <c r="E225" s="155"/>
      <c r="F225" s="145" t="s">
        <v>317</v>
      </c>
      <c r="G225" s="152">
        <v>2109.167265909039</v>
      </c>
    </row>
    <row r="226" spans="1:7" ht="12.75">
      <c r="A226" s="138"/>
      <c r="B226" s="144"/>
      <c r="C226" s="153"/>
      <c r="D226" s="154"/>
      <c r="E226" s="155"/>
      <c r="F226" s="156" t="s">
        <v>0</v>
      </c>
      <c r="G226" s="156">
        <v>9021.947265909039</v>
      </c>
    </row>
    <row r="228" spans="1:7" ht="38.25">
      <c r="A228" s="147" t="s">
        <v>283</v>
      </c>
      <c r="B228" s="147" t="s">
        <v>374</v>
      </c>
      <c r="C228" s="148" t="s">
        <v>161</v>
      </c>
      <c r="D228" s="147" t="s">
        <v>285</v>
      </c>
      <c r="E228" s="149"/>
      <c r="F228" s="149"/>
      <c r="G228" s="149"/>
    </row>
    <row r="229" spans="1:7" ht="38.25">
      <c r="A229" s="144"/>
      <c r="B229" s="144"/>
      <c r="C229" s="150" t="s">
        <v>161</v>
      </c>
      <c r="D229" s="144" t="s">
        <v>285</v>
      </c>
      <c r="E229" s="151">
        <v>1</v>
      </c>
      <c r="F229" s="152">
        <v>4608.5199999999995</v>
      </c>
      <c r="G229" s="152">
        <v>4608.5199999999995</v>
      </c>
    </row>
    <row r="230" spans="1:7" ht="12.75">
      <c r="A230" s="138"/>
      <c r="B230" s="144"/>
      <c r="C230" s="153"/>
      <c r="D230" s="154"/>
      <c r="E230" s="155"/>
      <c r="F230" s="152" t="s">
        <v>316</v>
      </c>
      <c r="G230" s="152">
        <v>4608.5199999999995</v>
      </c>
    </row>
    <row r="231" spans="1:7" ht="12.75">
      <c r="A231" s="138"/>
      <c r="B231" s="144"/>
      <c r="C231" s="153" t="s">
        <v>286</v>
      </c>
      <c r="D231" s="154"/>
      <c r="E231" s="155"/>
      <c r="F231" s="145" t="s">
        <v>317</v>
      </c>
      <c r="G231" s="152">
        <v>1406.1115106060258</v>
      </c>
    </row>
    <row r="232" spans="1:7" ht="12.75">
      <c r="A232" s="138"/>
      <c r="B232" s="144"/>
      <c r="C232" s="153" t="s">
        <v>286</v>
      </c>
      <c r="D232" s="154"/>
      <c r="E232" s="155"/>
      <c r="F232" s="156" t="s">
        <v>0</v>
      </c>
      <c r="G232" s="156">
        <v>6014.631510606026</v>
      </c>
    </row>
  </sheetData>
  <sheetProtection/>
  <autoFilter ref="A5:G232"/>
  <mergeCells count="5">
    <mergeCell ref="A1:G1"/>
    <mergeCell ref="A2:E2"/>
    <mergeCell ref="F2:G2"/>
    <mergeCell ref="A4:G4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SEOP</dc:creator>
  <cp:keywords/>
  <dc:description/>
  <cp:lastModifiedBy>GISELEPC</cp:lastModifiedBy>
  <cp:lastPrinted>2023-03-02T21:08:36Z</cp:lastPrinted>
  <dcterms:created xsi:type="dcterms:W3CDTF">2010-03-19T12:13:16Z</dcterms:created>
  <dcterms:modified xsi:type="dcterms:W3CDTF">2023-03-02T21:12:42Z</dcterms:modified>
  <cp:category/>
  <cp:version/>
  <cp:contentType/>
  <cp:contentStatus/>
</cp:coreProperties>
</file>