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NICIANA NOURA\PMA 2023\PROJETOS\_11) PRAÇA ESTRELA\TEXTO\"/>
    </mc:Choice>
  </mc:AlternateContent>
  <xr:revisionPtr revIDLastSave="0" documentId="13_ncr:1_{2F0C2729-C74E-406C-9592-2DCD365763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" r:id="rId1"/>
    <sheet name="CRONOGRAMA" sheetId="2" r:id="rId2"/>
    <sheet name="CPU" sheetId="3" r:id="rId3"/>
    <sheet name="BDI" sheetId="4" r:id="rId4"/>
    <sheet name="LS" sheetId="5" r:id="rId5"/>
  </sheets>
  <calcPr calcId="191029"/>
</workbook>
</file>

<file path=xl/calcChain.xml><?xml version="1.0" encoding="utf-8"?>
<calcChain xmlns="http://schemas.openxmlformats.org/spreadsheetml/2006/main">
  <c r="D43" i="4" l="1"/>
  <c r="D44" i="4" s="1"/>
  <c r="D41" i="4"/>
  <c r="I41" i="4" s="1"/>
  <c r="I42" i="4" s="1"/>
  <c r="D39" i="4"/>
  <c r="I39" i="4" s="1"/>
  <c r="D38" i="4"/>
  <c r="I38" i="4" s="1"/>
  <c r="D37" i="4"/>
  <c r="I37" i="4" s="1"/>
  <c r="I32" i="4"/>
  <c r="I27" i="4"/>
  <c r="I18" i="4"/>
  <c r="I17" i="4"/>
  <c r="D46" i="4" s="1"/>
  <c r="I15" i="4"/>
  <c r="I11" i="4"/>
  <c r="E41" i="5"/>
  <c r="D41" i="5"/>
  <c r="E37" i="5"/>
  <c r="D37" i="5"/>
  <c r="E30" i="5"/>
  <c r="D30" i="5"/>
  <c r="E18" i="5"/>
  <c r="E42" i="5" s="1"/>
  <c r="D18" i="5"/>
  <c r="D42" i="5" s="1"/>
  <c r="I40" i="4" l="1"/>
  <c r="I46" i="4"/>
  <c r="I47" i="4" s="1"/>
  <c r="D47" i="4"/>
  <c r="I43" i="4"/>
  <c r="I44" i="4" s="1"/>
  <c r="D40" i="4"/>
  <c r="D42" i="4"/>
  <c r="D49" i="4" l="1"/>
  <c r="I49" i="4"/>
</calcChain>
</file>

<file path=xl/sharedStrings.xml><?xml version="1.0" encoding="utf-8"?>
<sst xmlns="http://schemas.openxmlformats.org/spreadsheetml/2006/main" count="1181" uniqueCount="613">
  <si>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</si>
  <si>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</si>
  <si>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</si>
  <si>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</si>
  <si>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</si>
  <si>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</si>
  <si>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</si>
  <si>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</si>
  <si>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</si>
  <si>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</si>
  <si>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</si>
  <si>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</si>
  <si>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</si>
  <si>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98459 </t>
  </si>
  <si>
    <t>SINAPI</t>
  </si>
  <si>
    <t>TAPUME COM TELHA METÁLICA. AF_05/2018</t>
  </si>
  <si>
    <t>m²</t>
  </si>
  <si>
    <t xml:space="preserve"> 1.2 </t>
  </si>
  <si>
    <t xml:space="preserve"> 010008 </t>
  </si>
  <si>
    <t>SEDOP</t>
  </si>
  <si>
    <t>Limpeza do terreno</t>
  </si>
  <si>
    <t xml:space="preserve"> 1.3 </t>
  </si>
  <si>
    <t xml:space="preserve"> 011340 </t>
  </si>
  <si>
    <t>Placa de obra em lona com plotagem de gráfica</t>
  </si>
  <si>
    <t xml:space="preserve"> 1.4 </t>
  </si>
  <si>
    <t xml:space="preserve"> 010767 </t>
  </si>
  <si>
    <t>Barracão de madeira (incl. instalações)</t>
  </si>
  <si>
    <t xml:space="preserve"> 1.5 </t>
  </si>
  <si>
    <t xml:space="preserve"> 20025 </t>
  </si>
  <si>
    <t>Próprio</t>
  </si>
  <si>
    <t>Aluguel de Banheiro Químico pra Obra</t>
  </si>
  <si>
    <t>mês</t>
  </si>
  <si>
    <t xml:space="preserve"> 2 </t>
  </si>
  <si>
    <t>DEMOLIÇÕES E RETIRADAS</t>
  </si>
  <si>
    <t xml:space="preserve"> 2.1 </t>
  </si>
  <si>
    <t xml:space="preserve"> 022140 </t>
  </si>
  <si>
    <t>SBC</t>
  </si>
  <si>
    <t>DEMOLICAO CONCRETO SIMPLES</t>
  </si>
  <si>
    <t xml:space="preserve"> 2.2 </t>
  </si>
  <si>
    <t xml:space="preserve"> 020025 </t>
  </si>
  <si>
    <t>DEMOLICAO PISOS CIMENTADOS INCLUSIVE SUB-BASE</t>
  </si>
  <si>
    <t xml:space="preserve"> 2.3 </t>
  </si>
  <si>
    <t xml:space="preserve"> 022520 </t>
  </si>
  <si>
    <t>RETIRADA TENTO EM CONCRETO</t>
  </si>
  <si>
    <t>M</t>
  </si>
  <si>
    <t xml:space="preserve"> 022752 </t>
  </si>
  <si>
    <t>RETIRADA MEIO-FIO DE CONCRETO MOLDADO NO LOCAL</t>
  </si>
  <si>
    <t xml:space="preserve"> 2.4 </t>
  </si>
  <si>
    <t xml:space="preserve"> 020766 </t>
  </si>
  <si>
    <t>RETIRADA E REMOCAO DE ARVORES DE PEQUENO PORTE</t>
  </si>
  <si>
    <t>UN</t>
  </si>
  <si>
    <t xml:space="preserve"> 2.5 </t>
  </si>
  <si>
    <t xml:space="preserve"> 8344 </t>
  </si>
  <si>
    <t>ORSE</t>
  </si>
  <si>
    <t>Desmontagem de Estrutura Metálica com retirada de solda e corte de peças por meio de lixadeira</t>
  </si>
  <si>
    <t xml:space="preserve"> 2.6 </t>
  </si>
  <si>
    <t xml:space="preserve"> 98531 </t>
  </si>
  <si>
    <t>CORTE RASO E RECORTE DE ÁRVORE COM DIÂMETRO DE TRONCO MAIOR OU IGUAL A 0,60 M.AF_05/2018</t>
  </si>
  <si>
    <t xml:space="preserve"> 2.7 </t>
  </si>
  <si>
    <t xml:space="preserve"> 021527 </t>
  </si>
  <si>
    <t>Retirada de banco de ferro</t>
  </si>
  <si>
    <t xml:space="preserve"> 2.8 </t>
  </si>
  <si>
    <t xml:space="preserve"> 0030 </t>
  </si>
  <si>
    <t>Demolição de Quioque - Forma manual</t>
  </si>
  <si>
    <t>un</t>
  </si>
  <si>
    <t xml:space="preserve"> 2.9 </t>
  </si>
  <si>
    <t xml:space="preserve"> 98528 </t>
  </si>
  <si>
    <t>REMOÇÃO DE RAÍZES REMANESCENTES DE TRONCO DE ÁRVORE COM DIÂMETRO MAIOR OU IGUAL A 0,60 M.AF_05/2018</t>
  </si>
  <si>
    <t xml:space="preserve"> 2.10 </t>
  </si>
  <si>
    <t xml:space="preserve"> 201027 </t>
  </si>
  <si>
    <t>PODA DE ARVORES DE GRANDE PORTE</t>
  </si>
  <si>
    <t xml:space="preserve"> 2.11 </t>
  </si>
  <si>
    <t xml:space="preserve"> 020171 </t>
  </si>
  <si>
    <t>Retirada de entulho c/ equipamento distancia ate 5k</t>
  </si>
  <si>
    <t>m³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</si>
  <si>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</si>
  <si>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</si>
  <si>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</si>
  <si>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</si>
  <si>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</si>
  <si>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 xml:space="preserve"> 3.2 </t>
  </si>
  <si>
    <t xml:space="preserve"> 020015 </t>
  </si>
  <si>
    <t>REGULARIZACAO E NIVELAMENTO SOLO 1a.CAT.</t>
  </si>
  <si>
    <t xml:space="preserve"> 4 </t>
  </si>
  <si>
    <t>DRENAGEM</t>
  </si>
  <si>
    <t xml:space="preserve"> 4.1 </t>
  </si>
  <si>
    <t xml:space="preserve"> 2786 </t>
  </si>
  <si>
    <t>Dreno superficial 30x20cm c/ tubo de pvc ø 100mm sub-base em brita</t>
  </si>
  <si>
    <t>m</t>
  </si>
  <si>
    <t xml:space="preserve"> 4.2 </t>
  </si>
  <si>
    <t xml:space="preserve"> 057202 </t>
  </si>
  <si>
    <t>TAMPA BOCA DE LOBO PREMOLDADA EM CONCRETO</t>
  </si>
  <si>
    <t xml:space="preserve"> 5 </t>
  </si>
  <si>
    <t>PAVIMENTAÇÃO</t>
  </si>
  <si>
    <t xml:space="preserve"> 5.1 </t>
  </si>
  <si>
    <t xml:space="preserve"> 172882 </t>
  </si>
  <si>
    <t>RAMPA PARA DEFICIENTE FISICO EM CIMENTADO INCLUSIVE BASE</t>
  </si>
  <si>
    <t xml:space="preserve"> 5.2 </t>
  </si>
  <si>
    <t xml:space="preserve"> 170205 </t>
  </si>
  <si>
    <t>CONTRAPISO EM CONCRETO MAGRO TRACO 1:3:5 5CM</t>
  </si>
  <si>
    <t xml:space="preserve"> 5.4 </t>
  </si>
  <si>
    <t xml:space="preserve"> 130626 </t>
  </si>
  <si>
    <t>Piso de alta resistência e=8mm c/ resina incl. camada regularizadora (CINZA CLARO, CINZA ESCURO, PRETO E AMARELO)</t>
  </si>
  <si>
    <t xml:space="preserve"> 5.5 </t>
  </si>
  <si>
    <t xml:space="preserve"> 170301 </t>
  </si>
  <si>
    <t>APICOAMENTO MANUAL DE PISO DE ALTA RESISTENCIA</t>
  </si>
  <si>
    <t xml:space="preserve"> 5.6 </t>
  </si>
  <si>
    <t xml:space="preserve"> 160084 </t>
  </si>
  <si>
    <t>JUNTA DILATACAO PLASTICA PARA PISO DE ALTA RESISTENCIA</t>
  </si>
  <si>
    <t xml:space="preserve"> 6 </t>
  </si>
  <si>
    <t>QUIOSQUES</t>
  </si>
  <si>
    <t xml:space="preserve"> 6.1 </t>
  </si>
  <si>
    <t>Fundação</t>
  </si>
  <si>
    <t xml:space="preserve"> 6.1.1 </t>
  </si>
  <si>
    <t xml:space="preserve"> 0009 </t>
  </si>
  <si>
    <t>Fundação Rasa - Sapata (0,5x0,5x0,8m) com ferragem 3/8" e concreto 25 MPa</t>
  </si>
  <si>
    <t xml:space="preserve"> 6.1.2 </t>
  </si>
  <si>
    <t xml:space="preserve"> 99059 </t>
  </si>
  <si>
    <t>LOCACAO CONVENCIONAL DE OBRA, UTILIZANDO GABARITO DE TÁBUAS CORRIDAS PONTALETADAS A CADA 2,00M -  2 UTILIZAÇÕES. AF_10/2018</t>
  </si>
  <si>
    <t xml:space="preserve"> 6.1.3 </t>
  </si>
  <si>
    <t xml:space="preserve"> 030010 </t>
  </si>
  <si>
    <t>Escavação manual ate 1.50m de profundidade</t>
  </si>
  <si>
    <t xml:space="preserve"> 6.1.4 </t>
  </si>
  <si>
    <t xml:space="preserve"> 080676 </t>
  </si>
  <si>
    <t>Impermeabilização com massa asfáltica para concreto (2 demãos)</t>
  </si>
  <si>
    <t xml:space="preserve"> 6.2 </t>
  </si>
  <si>
    <t>Superestrutura</t>
  </si>
  <si>
    <t xml:space="preserve"> 6.2.1 </t>
  </si>
  <si>
    <t>Pilar</t>
  </si>
  <si>
    <t xml:space="preserve"> 6.2.1.1 </t>
  </si>
  <si>
    <t xml:space="preserve"> 051172 </t>
  </si>
  <si>
    <t>Concreto armado FCK=25MPA com forma aparente - 1 reaproveitamento</t>
  </si>
  <si>
    <t xml:space="preserve"> 6.2.2 </t>
  </si>
  <si>
    <t>Vigamento</t>
  </si>
  <si>
    <t xml:space="preserve"> 6.2.2.1 </t>
  </si>
  <si>
    <t xml:space="preserve"> 6.2.3 </t>
  </si>
  <si>
    <t>Alvenaria</t>
  </si>
  <si>
    <t xml:space="preserve"> 6.2.3.1 </t>
  </si>
  <si>
    <t xml:space="preserve"> 060046 </t>
  </si>
  <si>
    <t>Alvenaria tijolo de barro a cutelo</t>
  </si>
  <si>
    <t xml:space="preserve"> 6.3 </t>
  </si>
  <si>
    <t>Pavimentação</t>
  </si>
  <si>
    <t xml:space="preserve"> 6.3.1 </t>
  </si>
  <si>
    <t xml:space="preserve"> 6.3.2 </t>
  </si>
  <si>
    <t xml:space="preserve"> 9763 </t>
  </si>
  <si>
    <t>Revestimento cerâmico para piso ou parede, 37 x 37 cm, c/ piso classic branco, BIANCOGRÊS ou similar, PEI 4, aplicado com argamassa industrializada ac-iii, rejuntado, exclusive regularização de base ou emboço</t>
  </si>
  <si>
    <t xml:space="preserve"> 6.4 </t>
  </si>
  <si>
    <t>Revestimentos</t>
  </si>
  <si>
    <t xml:space="preserve"> 6.4.1 </t>
  </si>
  <si>
    <t xml:space="preserve"> 110143 </t>
  </si>
  <si>
    <t>Chapisco de cimento e areia no traço 1:3</t>
  </si>
  <si>
    <t xml:space="preserve"> 6.4.2 </t>
  </si>
  <si>
    <t xml:space="preserve"> 110762 </t>
  </si>
  <si>
    <t>Emboço com argamassa 1:6:Adit. Plast.</t>
  </si>
  <si>
    <t xml:space="preserve"> 6.4.3 </t>
  </si>
  <si>
    <t xml:space="preserve"> 110763 </t>
  </si>
  <si>
    <t>Reboco com argamassa 1:6:Adit. Plast.</t>
  </si>
  <si>
    <t xml:space="preserve"> 6.4.4 </t>
  </si>
  <si>
    <t xml:space="preserve"> 121097 </t>
  </si>
  <si>
    <t>REVESTIMENTO DE PAREDE AMADEIRADO</t>
  </si>
  <si>
    <t xml:space="preserve"> 6.4.5 </t>
  </si>
  <si>
    <t xml:space="preserve"> 180109 </t>
  </si>
  <si>
    <t>PINTURA ACRILICA 2 DEMAOS SOBRE PAREDE PREPARADA</t>
  </si>
  <si>
    <t xml:space="preserve"> 6.5 </t>
  </si>
  <si>
    <t>Cobertura</t>
  </si>
  <si>
    <t xml:space="preserve"> 6.5.1 </t>
  </si>
  <si>
    <t xml:space="preserve"> 145 </t>
  </si>
  <si>
    <t>Laje pré-fabricada comum para piso ou cobertura, inclusive escoramento em madeira e capeamento 4cm</t>
  </si>
  <si>
    <t xml:space="preserve"> 6.5.2 </t>
  </si>
  <si>
    <t xml:space="preserve"> 071360 </t>
  </si>
  <si>
    <t>Estrutura metálica p/ cobertura - (Incl. pintura anti-corrosiva)</t>
  </si>
  <si>
    <t>KG</t>
  </si>
  <si>
    <t xml:space="preserve"> 6.5.3 </t>
  </si>
  <si>
    <t xml:space="preserve"> 9180 </t>
  </si>
  <si>
    <t>Telhamento com telha em alumínio, dupla, trapezoidal, preenchimento  PU=30 mm, pré-pintada, e=0,5mm, isoeste ou similar - Rev. 01</t>
  </si>
  <si>
    <t xml:space="preserve"> 6.5.4 </t>
  </si>
  <si>
    <t xml:space="preserve"> 050757 </t>
  </si>
  <si>
    <t>Concreto armado p/ calhas e percintas (incl. lançamento e adensamento)</t>
  </si>
  <si>
    <t xml:space="preserve"> 6.5.5 </t>
  </si>
  <si>
    <t xml:space="preserve"> 050353 </t>
  </si>
  <si>
    <t>Concreto armado p/ rufos (incl. lançamento e adensamento)</t>
  </si>
  <si>
    <t xml:space="preserve"> 6.5.6 </t>
  </si>
  <si>
    <t xml:space="preserve"> 12536 </t>
  </si>
  <si>
    <t>Fornecimento e instalação de mão francesa reforçada</t>
  </si>
  <si>
    <t xml:space="preserve"> 6.5.7 </t>
  </si>
  <si>
    <t xml:space="preserve"> 100113 </t>
  </si>
  <si>
    <t>COBERTURA EM CHAPA POLICARBONATO ALVEOLAR 3mm</t>
  </si>
  <si>
    <t xml:space="preserve"> 6.5.8 </t>
  </si>
  <si>
    <t xml:space="preserve"> 071495 </t>
  </si>
  <si>
    <t>Estrutura metálica p/ cobertura em policarbonato</t>
  </si>
  <si>
    <t xml:space="preserve"> 6.5.9 </t>
  </si>
  <si>
    <t xml:space="preserve"> 070614 </t>
  </si>
  <si>
    <t>Mão francesa</t>
  </si>
  <si>
    <t xml:space="preserve"> 6.6 </t>
  </si>
  <si>
    <t>Esquadrias</t>
  </si>
  <si>
    <t xml:space="preserve"> 6.6.1 </t>
  </si>
  <si>
    <t xml:space="preserve"> 12710 </t>
  </si>
  <si>
    <t>Porta de enrolar, em perfil meia cana fechado, em chapa de aço galvanizado nº 22</t>
  </si>
  <si>
    <t xml:space="preserve"> 6.6.2 </t>
  </si>
  <si>
    <t xml:space="preserve"> 3962 </t>
  </si>
  <si>
    <t>Pintura de acabamento com aplicação de 01 demão de tinta anticorrosiva oxibar dal 535 bt 0527,120µm molhada,  marca RENNER, sobre superfícies metálicas (Norma 2288) ou similar</t>
  </si>
  <si>
    <t xml:space="preserve"> 6.6.3 </t>
  </si>
  <si>
    <t xml:space="preserve"> 111591 </t>
  </si>
  <si>
    <t>PORTA 80x210cm FERRO CH.DOBRADA ABRIR COM FERRAGENS</t>
  </si>
  <si>
    <t xml:space="preserve"> 6.7 </t>
  </si>
  <si>
    <t>Pinturas</t>
  </si>
  <si>
    <t xml:space="preserve"> 6.7.1 </t>
  </si>
  <si>
    <t xml:space="preserve"> 180601 </t>
  </si>
  <si>
    <t>PINTURA ACRILICA ACETINADA 2 DEMAOS (COR CINZA GRAFITE) + MASSA FINA +SELADOR</t>
  </si>
  <si>
    <t xml:space="preserve"> 6.7.2 </t>
  </si>
  <si>
    <t xml:space="preserve"> 180110 </t>
  </si>
  <si>
    <t>PINTURA ACRILICA SUVINIL EM PAREDES EM 2 DEMAOS 1 DEMAO MASS</t>
  </si>
  <si>
    <t xml:space="preserve"> 6.8 </t>
  </si>
  <si>
    <t>Bancadas</t>
  </si>
  <si>
    <t xml:space="preserve"> 6.8.1 </t>
  </si>
  <si>
    <t xml:space="preserve"> 251293 </t>
  </si>
  <si>
    <t>Bancada em granito granilite</t>
  </si>
  <si>
    <t xml:space="preserve"> 6.8.2 </t>
  </si>
  <si>
    <t xml:space="preserve"> 190475 </t>
  </si>
  <si>
    <t>BANCADA (PIA) ACO INOX E CUBA A ESQUERDA 1,0x0,52 FABRINOX</t>
  </si>
  <si>
    <t xml:space="preserve"> 6.9 </t>
  </si>
  <si>
    <t>Instalações Elétricas</t>
  </si>
  <si>
    <t xml:space="preserve"> 6.9.1 </t>
  </si>
  <si>
    <t xml:space="preserve"> 170682 </t>
  </si>
  <si>
    <t>Ponto eletrico estabilizado (incl. eletr.,cx.,fiaçao e tomada)</t>
  </si>
  <si>
    <t>PT</t>
  </si>
  <si>
    <t xml:space="preserve"> 6.9.2 </t>
  </si>
  <si>
    <t xml:space="preserve"> 170072 </t>
  </si>
  <si>
    <t>Quadro de mediçao monofasico (c/ disjuntor)</t>
  </si>
  <si>
    <t xml:space="preserve"> 6.9.3 </t>
  </si>
  <si>
    <t xml:space="preserve"> 064870 </t>
  </si>
  <si>
    <t>QUADRO DE DE DISTRIBUICAO DE EMBUTIR  DISJUNTORES PVC</t>
  </si>
  <si>
    <t xml:space="preserve"> 6.9.4 </t>
  </si>
  <si>
    <t xml:space="preserve"> 069330 </t>
  </si>
  <si>
    <t>LUMINARIA PLAFON SARIN ANTI INSETO ACR͌ICO 2 LAMPADAS 20X20</t>
  </si>
  <si>
    <t xml:space="preserve"> 6.9.5 </t>
  </si>
  <si>
    <t xml:space="preserve"> 060036 </t>
  </si>
  <si>
    <t>LUMINARIA PRISMATICA 12"" PENDENTE ALUMINIO RJ-LP012+LAMPADA</t>
  </si>
  <si>
    <t xml:space="preserve"> 6.9.6 </t>
  </si>
  <si>
    <t xml:space="preserve"> 3401 </t>
  </si>
  <si>
    <t>Interruptor</t>
  </si>
  <si>
    <t xml:space="preserve"> 6.10 </t>
  </si>
  <si>
    <t>Instalações Hidráulicas</t>
  </si>
  <si>
    <t xml:space="preserve"> 6.10.1 </t>
  </si>
  <si>
    <t xml:space="preserve"> 1678 </t>
  </si>
  <si>
    <t>Ponto de esgoto com tubo de pvc rígido soldável de  Ø 50 mm (pias de cozinha, máquinas de lavar, etc...)</t>
  </si>
  <si>
    <t xml:space="preserve"> 6.10.2 </t>
  </si>
  <si>
    <t xml:space="preserve"> 053518 </t>
  </si>
  <si>
    <t>ESGOTO-TUBO PVC ESGOTO COM ANEL DE BORRACHA 50mm</t>
  </si>
  <si>
    <t xml:space="preserve"> 6.10.3 </t>
  </si>
  <si>
    <t xml:space="preserve"> 053849 </t>
  </si>
  <si>
    <t>FOSSA SEPTICA CONCRETO PRE MOLDADO P/5 CONTRIBUINTES 90x70cm</t>
  </si>
  <si>
    <t xml:space="preserve"> 6.10.4 </t>
  </si>
  <si>
    <t xml:space="preserve"> 190230 </t>
  </si>
  <si>
    <t>Torneira plastica de 1/2"</t>
  </si>
  <si>
    <t xml:space="preserve"> 6.10.6 </t>
  </si>
  <si>
    <t xml:space="preserve"> 1200 </t>
  </si>
  <si>
    <t>Ponto de água fria embutido, c/material pvc rígido soldável Ø 25mm</t>
  </si>
  <si>
    <t xml:space="preserve"> 6.10.7 </t>
  </si>
  <si>
    <t xml:space="preserve"> 2039 </t>
  </si>
  <si>
    <t>Registro gaveta bruto  3/4" (ref.1510 hd ) Deca ou similar</t>
  </si>
  <si>
    <t xml:space="preserve"> 7 </t>
  </si>
  <si>
    <t>PLAYGROUND</t>
  </si>
  <si>
    <t xml:space="preserve"> 7.1 </t>
  </si>
  <si>
    <t xml:space="preserve"> 7.1.1 </t>
  </si>
  <si>
    <t xml:space="preserve"> 7.1.2 </t>
  </si>
  <si>
    <t xml:space="preserve"> 023510 </t>
  </si>
  <si>
    <t>CONCRETO 1:2:3 18MPa+254L/agua-SAPATA FUNDACAO/FORMAS/ACO  (0,60x0,60x0,80 m)</t>
  </si>
  <si>
    <t xml:space="preserve"> 7.2 </t>
  </si>
  <si>
    <t>Estrutura</t>
  </si>
  <si>
    <t xml:space="preserve"> 7.2.1 </t>
  </si>
  <si>
    <t xml:space="preserve"> 040560 </t>
  </si>
  <si>
    <t>ESTRUTURA METALICA PARA APOIO TUBULACAO ELEVADA (PILARES)</t>
  </si>
  <si>
    <t xml:space="preserve"> 7.2.2 </t>
  </si>
  <si>
    <t xml:space="preserve"> 100763 </t>
  </si>
  <si>
    <t>VIGA METÁLICA EM PERFIL LAMINADO OU SOLDADO EM AÇO ESTRUTURAL, COM CONEXÕES PARAFUSADAS, INCLUSOS MÃO DE OBRA, TRANSPORTE E IÇAMENTO UTILIZANDO GUINDASTE - FORNECIMENTO E INSTALAÇÃO. AF_01/2020_PSA</t>
  </si>
  <si>
    <t xml:space="preserve"> 7.2.3 </t>
  </si>
  <si>
    <t xml:space="preserve"> 2306 </t>
  </si>
  <si>
    <t>Pintura de acabamento com aplicação de 02 demãos de esmalte  sintético sobre superfícies metálicas - R1</t>
  </si>
  <si>
    <t xml:space="preserve"> 7.3 </t>
  </si>
  <si>
    <t>Brinquedos</t>
  </si>
  <si>
    <t xml:space="preserve"> 7.3.1 </t>
  </si>
  <si>
    <t xml:space="preserve"> 3216 </t>
  </si>
  <si>
    <t>Gangorra</t>
  </si>
  <si>
    <t xml:space="preserve"> 7.3.2 </t>
  </si>
  <si>
    <t xml:space="preserve"> 2418 </t>
  </si>
  <si>
    <t>Escorregadeira em aço carbono c/2,50m de pista (Sergipark ou similar)</t>
  </si>
  <si>
    <t xml:space="preserve"> 7.3.3 </t>
  </si>
  <si>
    <t xml:space="preserve"> 2406 </t>
  </si>
  <si>
    <t>Balanço 3 lugares em aço industrial ou madeira, Sergipark ou similar</t>
  </si>
  <si>
    <t xml:space="preserve"> 7.3.4 </t>
  </si>
  <si>
    <t xml:space="preserve"> 0031 </t>
  </si>
  <si>
    <t>Brinquedo - ARCO EM BARRAS DE AÇO</t>
  </si>
  <si>
    <t xml:space="preserve"> 7.3.5 </t>
  </si>
  <si>
    <t xml:space="preserve"> 0032 </t>
  </si>
  <si>
    <t>Brinquedo - Arco Tela de Escalada</t>
  </si>
  <si>
    <t xml:space="preserve"> 7.4 </t>
  </si>
  <si>
    <t>Componentes</t>
  </si>
  <si>
    <t xml:space="preserve"> 7.4.1 </t>
  </si>
  <si>
    <t xml:space="preserve"> 7842 </t>
  </si>
  <si>
    <t>Letras em aço escovado 40 x 40 cm (PARK ESTRELA)</t>
  </si>
  <si>
    <t xml:space="preserve"> 7.5 </t>
  </si>
  <si>
    <t>Iluminação</t>
  </si>
  <si>
    <t xml:space="preserve"> 7.5.1 </t>
  </si>
  <si>
    <t xml:space="preserve"> 12903 </t>
  </si>
  <si>
    <t>Poste decorativo 1 pétalas, em aço galvanizado com difusor em vidro transparente temperado, com 3m/4m, inclusive lâmpada de led 50w</t>
  </si>
  <si>
    <t xml:space="preserve"> 7.5.2 </t>
  </si>
  <si>
    <t xml:space="preserve"> 101632 </t>
  </si>
  <si>
    <t>RELÉ FOTOELÉTRICO PARA COMANDO DE ILUMINAÇÃO EXTERNA 1000 W - FORNECIMENTO E INSTALAÇÃO. AF_08/2020</t>
  </si>
  <si>
    <t xml:space="preserve"> 7.5.3 </t>
  </si>
  <si>
    <t xml:space="preserve"> 7.6 </t>
  </si>
  <si>
    <t xml:space="preserve"> 7.6.1 </t>
  </si>
  <si>
    <t xml:space="preserve"> 260728 </t>
  </si>
  <si>
    <t>Bloco de concreto intertravado pigmentado VERMELHO e=8cm (incl. colchao de areia e rejuntamento)</t>
  </si>
  <si>
    <t xml:space="preserve"> 7.6.2 </t>
  </si>
  <si>
    <t xml:space="preserve"> 7.6.3 </t>
  </si>
  <si>
    <t xml:space="preserve"> 170488 </t>
  </si>
  <si>
    <t>PISO DE BORRACHA COLADO (Conforme cores do projeto)</t>
  </si>
  <si>
    <t xml:space="preserve"> 8 </t>
  </si>
  <si>
    <t>PAISAGISMO</t>
  </si>
  <si>
    <t xml:space="preserve"> 8.1 </t>
  </si>
  <si>
    <t xml:space="preserve"> 260168 </t>
  </si>
  <si>
    <t>Plantio de grama (incl. terra preta)</t>
  </si>
  <si>
    <t xml:space="preserve"> 8.2 </t>
  </si>
  <si>
    <t xml:space="preserve"> 251510 </t>
  </si>
  <si>
    <t>Lixeira em tela moeda</t>
  </si>
  <si>
    <t xml:space="preserve"> 9 </t>
  </si>
  <si>
    <t>MOBILIÁRIO</t>
  </si>
  <si>
    <t xml:space="preserve"> 9.1 </t>
  </si>
  <si>
    <t xml:space="preserve"> 0033 </t>
  </si>
  <si>
    <t>Mobiliário Urbano - Banco em concreto com assento de Madeira e mangueira em LED (0,50x3,0m)</t>
  </si>
  <si>
    <t>Un</t>
  </si>
  <si>
    <t xml:space="preserve"> 9.2 </t>
  </si>
  <si>
    <t xml:space="preserve"> 0034 </t>
  </si>
  <si>
    <t>Mobiliário Urbano - Banco Semi Circular em concreto com assento de Madeira e mangueira em LED (0,50x3,0m)</t>
  </si>
  <si>
    <t xml:space="preserve"> 10 </t>
  </si>
  <si>
    <t>ILUMINAÇÃO</t>
  </si>
  <si>
    <t xml:space="preserve"> 10.1 </t>
  </si>
  <si>
    <t xml:space="preserve"> 1705 </t>
  </si>
  <si>
    <t>Caixa de alvenaria de tijolo maciço (0,10m) dimensões interna 30x30x30cm revestida internamente com argamassa 1:3 e tampa de concreto - R1</t>
  </si>
  <si>
    <t xml:space="preserve"> 10.3 </t>
  </si>
  <si>
    <t xml:space="preserve"> 12910 </t>
  </si>
  <si>
    <t>Poste decorativo 2 pétalas, em aço galvanizado com difusor em vidro transparente temperado, com 3m/4m, inclusive lâmpada de led 50w</t>
  </si>
  <si>
    <t xml:space="preserve"> 10.4 </t>
  </si>
  <si>
    <t xml:space="preserve"> 069372 </t>
  </si>
  <si>
    <t>RELE FOTOELETRICO PARA LUMINARIAS A PROVA DE TEMPO</t>
  </si>
  <si>
    <t xml:space="preserve"> 10.5 </t>
  </si>
  <si>
    <t xml:space="preserve"> 021403 </t>
  </si>
  <si>
    <t>CAIXA DE ALVENARIA 1,0x1,2x1,88m CONCRETO FCK 150Kgf/cm2 PINTADA E EMASSADA</t>
  </si>
  <si>
    <t xml:space="preserve"> 10.6 </t>
  </si>
  <si>
    <t xml:space="preserve"> 064534 </t>
  </si>
  <si>
    <t>QUADRO DE DIST. EMBUTIR S/ BARAMENTO PARA 64 DISJ SLIN TIGRE</t>
  </si>
  <si>
    <t xml:space="preserve"> 10.7 </t>
  </si>
  <si>
    <t xml:space="preserve"> 170701 </t>
  </si>
  <si>
    <t>Ponto de força (tubul., fiaçao e disjuntor) acima de 200W</t>
  </si>
  <si>
    <t xml:space="preserve"> 10.8 </t>
  </si>
  <si>
    <t xml:space="preserve"> 060814 </t>
  </si>
  <si>
    <t>DRIVER PARA LUMINARIA LED MULTITENSAO (100 ~250 V)</t>
  </si>
  <si>
    <t xml:space="preserve"> 11 </t>
  </si>
  <si>
    <t>ESTACIONAMENTO</t>
  </si>
  <si>
    <t xml:space="preserve"> 11.1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</si>
  <si>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</si>
  <si>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</si>
  <si>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11.2 </t>
  </si>
  <si>
    <t xml:space="preserve"> 102498 </t>
  </si>
  <si>
    <t>PINTURA DE MEIO-FIO COM TINTA BRANCA A BASE DE CAL (CAIAÇÃO). AF_05/2021</t>
  </si>
  <si>
    <t xml:space="preserve"> 12 </t>
  </si>
  <si>
    <t>SERVIÇOS FINAIS</t>
  </si>
  <si>
    <t xml:space="preserve"> 12.1 </t>
  </si>
  <si>
    <t xml:space="preserve"> 2450 </t>
  </si>
  <si>
    <t>Limpeza geral</t>
  </si>
  <si>
    <t xml:space="preserve"> 12.2 </t>
  </si>
  <si>
    <t xml:space="preserve"> 241318 </t>
  </si>
  <si>
    <t>Placa de inauguração  em aço inox/letras</t>
  </si>
  <si>
    <t>Total sem BDI</t>
  </si>
  <si>
    <t>Total do BDI</t>
  </si>
  <si>
    <t>Total Geral</t>
  </si>
  <si>
    <t>_______________________________________________________________
Niciana Pinto Noura
Diretor/Gerente</t>
  </si>
  <si>
    <t>PREFEITURA MUNICIPAL DE ANANINDEUA - PMA</t>
  </si>
  <si>
    <t>SECRETARIA MUNICIPAL DE SANEAMENTO E INFRA ESTRUTURA - SESAN</t>
  </si>
  <si>
    <t>ORÇAMENTO</t>
  </si>
  <si>
    <t>Total Por Etapa</t>
  </si>
  <si>
    <t/>
  </si>
  <si>
    <t>Porcentagem</t>
  </si>
  <si>
    <t>14,06%</t>
  </si>
  <si>
    <t>2,13%</t>
  </si>
  <si>
    <t>29,57%</t>
  </si>
  <si>
    <t>39,41%</t>
  </si>
  <si>
    <t>14,83%</t>
  </si>
  <si>
    <t>Custo</t>
  </si>
  <si>
    <t>Porcentagem Acumulado</t>
  </si>
  <si>
    <t>16,19%</t>
  </si>
  <si>
    <t>45,76%</t>
  </si>
  <si>
    <t>85,17%</t>
  </si>
  <si>
    <t>100,0%</t>
  </si>
  <si>
    <t>Custo Acumulado</t>
  </si>
  <si>
    <t xml:space="preserve"> </t>
  </si>
  <si>
    <t>DATA ORÇAMENTO:  MAIO / 2023</t>
  </si>
  <si>
    <t>LOCAL: AV. DR. NONATO SANOVA, 101 - ANANINDEUA - PA</t>
  </si>
  <si>
    <t>OBRA: REFORMA DA PRAÇA ESTRELA</t>
  </si>
  <si>
    <t>CRONOGRAMA FÍSICO FINANCEIRO</t>
  </si>
  <si>
    <t>1° MÊS</t>
  </si>
  <si>
    <t>2° MÊS</t>
  </si>
  <si>
    <t>3° MÊS</t>
  </si>
  <si>
    <t>4° MÊS</t>
  </si>
  <si>
    <t>5° MÊS</t>
  </si>
  <si>
    <t>100,00%
R$ 66.540,80</t>
  </si>
  <si>
    <t>100,00%
R$ 30.219,13</t>
  </si>
  <si>
    <t>100,00%
R$ 2.969,76</t>
  </si>
  <si>
    <t>100,00%
R$ 153.292,93</t>
  </si>
  <si>
    <t>100,00%
R$ 183.135,06</t>
  </si>
  <si>
    <t>100,00%
R$ 197.521,59</t>
  </si>
  <si>
    <t>100,00%
R$ 17.795,49</t>
  </si>
  <si>
    <t>100,00%
R$ 13.684,12</t>
  </si>
  <si>
    <t>100,00%
R$ 79.953,54</t>
  </si>
  <si>
    <t>100,00%
R$ 12.279,53</t>
  </si>
  <si>
    <t>40,00%
R$ 16.096,60</t>
  </si>
  <si>
    <t>35,00%
R$ 14.084,52</t>
  </si>
  <si>
    <t>25,00%
R$ 10.060,37</t>
  </si>
  <si>
    <t>50,00%
R$ 76.646,47</t>
  </si>
  <si>
    <t>35,00%
R$ 53.652,53</t>
  </si>
  <si>
    <t>15,00%
R$ 22.993,94</t>
  </si>
  <si>
    <t>40,00%
R$ 73.254,02</t>
  </si>
  <si>
    <t>60,00%
R$ 109.881,04</t>
  </si>
  <si>
    <t>25,00%
R$ 49.380,40</t>
  </si>
  <si>
    <t>50,00%
R$ 98.760,80</t>
  </si>
  <si>
    <t>35,00%
R$ 27.983,74</t>
  </si>
  <si>
    <t>30,00%
R$ 23.986,06</t>
  </si>
  <si>
    <t>100,00%
R$ 4.834,55</t>
  </si>
  <si>
    <t>100,00%
R$ 40.241,49</t>
  </si>
  <si>
    <t>Tipo</t>
  </si>
  <si>
    <t>Composição</t>
  </si>
  <si>
    <t>Composição Auxiliar</t>
  </si>
  <si>
    <t>H</t>
  </si>
  <si>
    <t>FUES - FUNDAÇÕES E ESTRUTURAS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</si>
  <si>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</si>
  <si>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</si>
  <si>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</si>
  <si>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</si>
  <si>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</si>
  <si>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</si>
  <si>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</si>
  <si>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</si>
  <si>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</si>
  <si>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INHI - INSTALAÇÕES HIDROS SANITÁRIAS</t>
  </si>
  <si>
    <t xml:space="preserve"> 012158 </t>
  </si>
  <si>
    <t>ALUGUEL MENSAL CONTAINER-ALMOXARIFADO-6,0x2,4m</t>
  </si>
  <si>
    <t>INSTALACOES PROVISORIAS</t>
  </si>
  <si>
    <t>MES</t>
  </si>
  <si>
    <t>Equipamento</t>
  </si>
  <si>
    <t>URBA - URBANIZAÇÃO</t>
  </si>
  <si>
    <t>SEOP - SERVIÇOS OPERACIONAIS</t>
  </si>
  <si>
    <t xml:space="preserve"> 020020 </t>
  </si>
  <si>
    <t>Demolição da estrutura em madeira da cobertura</t>
  </si>
  <si>
    <t xml:space="preserve"> 97626 </t>
  </si>
  <si>
    <t>DEMOLIÇÃO DE PILARES E VIGAS EM CONCRETO ARMADO, DE FORMA MANUAL, SEM REAPROVEITAMENTO. AF_12/2017</t>
  </si>
  <si>
    <t>SERP - SERVIÇOS PRELIMINARES</t>
  </si>
  <si>
    <t xml:space="preserve"> 020016 </t>
  </si>
  <si>
    <t>Demolição manual de alvenaria de tijolo</t>
  </si>
  <si>
    <t xml:space="preserve"> 18 </t>
  </si>
  <si>
    <t>Demolição de piso cerâmico ou ladrilho</t>
  </si>
  <si>
    <t>Demolições / Remoções</t>
  </si>
  <si>
    <t xml:space="preserve"> 020018 </t>
  </si>
  <si>
    <t>Demolição manual de concreto simples</t>
  </si>
  <si>
    <t xml:space="preserve"> 00000064 </t>
  </si>
  <si>
    <t>Remoção de cobertura em telha cerâmica</t>
  </si>
  <si>
    <t>Serviços</t>
  </si>
  <si>
    <t xml:space="preserve"> 050740 </t>
  </si>
  <si>
    <t>Concreto c/ seixo Fck= 25MPA (incl. lançamento e adensamento)</t>
  </si>
  <si>
    <t xml:space="preserve"> 030536 </t>
  </si>
  <si>
    <t>DESMOLDAGEM DE FORMAS DE TABUAS EM BALDRAMES DE FUNDACAO</t>
  </si>
  <si>
    <t>FUNDACOES DIRETAS</t>
  </si>
  <si>
    <t xml:space="preserve"> 030310 </t>
  </si>
  <si>
    <t>FORMA PARA FUNDACAO EM TABUAS DE MADEIRA E ESCORAS</t>
  </si>
  <si>
    <t xml:space="preserve"> 030088 </t>
  </si>
  <si>
    <t>ARAME RECOSIDO No.16 PARA ARMADURAS EM CONCRETO</t>
  </si>
  <si>
    <t xml:space="preserve"> 030005 </t>
  </si>
  <si>
    <t>ACO CA-50 MEDIO PARA FUNDACAO</t>
  </si>
  <si>
    <t xml:space="preserve"> 011644 </t>
  </si>
  <si>
    <t>ENCARGOS COMPLEMENTARES ARMADOR</t>
  </si>
  <si>
    <t>SERVICOS ADMINISTRATIVOS</t>
  </si>
  <si>
    <t xml:space="preserve"> 011701 </t>
  </si>
  <si>
    <t>ENCARGOS COMPLEMENTARES PEDREIRO</t>
  </si>
  <si>
    <t xml:space="preserve"> 011642 </t>
  </si>
  <si>
    <t>ENCARGOS COMPLEMENTARES AJUDANTE DE PEDREIRO</t>
  </si>
  <si>
    <t>L</t>
  </si>
  <si>
    <t>PINTURAS</t>
  </si>
  <si>
    <t>INSTALACOES ELETRICAS - LUMINARIAS</t>
  </si>
  <si>
    <t>Urbanização de Parques e Praças</t>
  </si>
  <si>
    <t xml:space="preserve"> 7776 </t>
  </si>
  <si>
    <t>Brinquedo escada horizontal em tubo de ferro galv. ø=2", dim. 0,82 x 3,98 x 1,80m,  inclusive aplicação de zarcão e pintada com esmalte sintético, ref. Sergipark ou similar</t>
  </si>
  <si>
    <t xml:space="preserve"> 00000065 </t>
  </si>
  <si>
    <t>Rede De Escalada Para Playground Infantil Rede De Segurança Para Trilhos Rede De Corda Decoração Rede De Carga Para Serviço Pesado Swingset Treehouse Escada De Corda Marca: FYLZW</t>
  </si>
  <si>
    <t xml:space="preserve"> 180239 </t>
  </si>
  <si>
    <t>PINTURA VERNIZ ACETINADO EM SUPERFICIES DE MADEIRA 2 DEMAOS</t>
  </si>
  <si>
    <t xml:space="preserve"> 060561 </t>
  </si>
  <si>
    <t>FITA DE LED SILICONADA, 120 LEDS POR METRO, POTʎCIA 9,6 W/M</t>
  </si>
  <si>
    <t xml:space="preserve"> 00000066 </t>
  </si>
  <si>
    <t xml:space="preserve">Madeira para assento de banco em Cedro, tratava e lixada 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</si>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</sst>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47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7482EC"/>
      </patternFill>
    </fill>
    <fill>
      <patternFill patternType="solid">
        <fgColor rgb="FF7482EC"/>
      </patternFill>
    </fill>
    <fill>
      <patternFill patternType="solid">
        <fgColor rgb="FF7482EC"/>
      </patternFill>
    </fill>
    <fill>
      <patternFill patternType="solid">
        <fgColor rgb="FF7482E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7482EC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ck">
        <color rgb="FFFF5500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indexed="64"/>
      </right>
      <top style="medium">
        <color rgb="FFC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0" fontId="25" fillId="0" borderId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9" fontId="25" fillId="0" borderId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2" fillId="23" borderId="0" xfId="0" applyFont="1" applyFill="1" applyAlignment="1">
      <alignment horizontal="left" vertical="center" wrapText="1"/>
    </xf>
    <xf numFmtId="0" fontId="2" fillId="23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righ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164" fontId="9" fillId="8" borderId="18" xfId="0" applyNumberFormat="1" applyFont="1" applyFill="1" applyBorder="1" applyAlignment="1">
      <alignment horizontal="righ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9" borderId="23" xfId="0" applyFont="1" applyFill="1" applyBorder="1" applyAlignment="1">
      <alignment horizontal="left" vertical="center" wrapText="1"/>
    </xf>
    <xf numFmtId="0" fontId="12" fillId="10" borderId="23" xfId="0" applyFont="1" applyFill="1" applyBorder="1" applyAlignment="1">
      <alignment horizontal="center" vertical="center" wrapText="1"/>
    </xf>
    <xf numFmtId="164" fontId="15" fillId="13" borderId="24" xfId="0" applyNumberFormat="1" applyFont="1" applyFill="1" applyBorder="1" applyAlignment="1">
      <alignment horizontal="right" vertical="center" wrapText="1"/>
    </xf>
    <xf numFmtId="0" fontId="11" fillId="9" borderId="25" xfId="0" applyFont="1" applyFill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 vertical="center" wrapText="1"/>
    </xf>
    <xf numFmtId="0" fontId="12" fillId="10" borderId="26" xfId="0" applyFont="1" applyFill="1" applyBorder="1" applyAlignment="1">
      <alignment horizontal="center" vertical="center" wrapText="1"/>
    </xf>
    <xf numFmtId="164" fontId="15" fillId="13" borderId="27" xfId="0" applyNumberFormat="1" applyFont="1" applyFill="1" applyBorder="1" applyAlignment="1">
      <alignment horizontal="right" vertical="center" wrapText="1"/>
    </xf>
    <xf numFmtId="0" fontId="11" fillId="9" borderId="28" xfId="0" applyFont="1" applyFill="1" applyBorder="1" applyAlignment="1">
      <alignment horizontal="left" vertical="center" wrapText="1"/>
    </xf>
    <xf numFmtId="0" fontId="11" fillId="9" borderId="29" xfId="0" applyFont="1" applyFill="1" applyBorder="1" applyAlignment="1">
      <alignment horizontal="left" vertical="center" wrapText="1"/>
    </xf>
    <xf numFmtId="0" fontId="12" fillId="10" borderId="29" xfId="0" applyFont="1" applyFill="1" applyBorder="1" applyAlignment="1">
      <alignment horizontal="center" vertical="center" wrapText="1"/>
    </xf>
    <xf numFmtId="164" fontId="15" fillId="13" borderId="30" xfId="0" applyNumberFormat="1" applyFont="1" applyFill="1" applyBorder="1" applyAlignment="1">
      <alignment horizontal="righ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2" fillId="10" borderId="9" xfId="0" applyFont="1" applyFill="1" applyBorder="1" applyAlignment="1">
      <alignment horizontal="center" vertical="center" wrapText="1"/>
    </xf>
    <xf numFmtId="164" fontId="15" fillId="13" borderId="10" xfId="0" applyNumberFormat="1" applyFont="1" applyFill="1" applyBorder="1" applyAlignment="1">
      <alignment horizontal="right" vertical="center" wrapText="1"/>
    </xf>
    <xf numFmtId="0" fontId="11" fillId="9" borderId="33" xfId="0" applyFont="1" applyFill="1" applyBorder="1" applyAlignment="1">
      <alignment horizontal="left" vertical="center" wrapText="1"/>
    </xf>
    <xf numFmtId="0" fontId="11" fillId="9" borderId="34" xfId="0" applyFont="1" applyFill="1" applyBorder="1" applyAlignment="1">
      <alignment horizontal="left" vertical="center" wrapText="1"/>
    </xf>
    <xf numFmtId="0" fontId="12" fillId="10" borderId="34" xfId="0" applyFont="1" applyFill="1" applyBorder="1" applyAlignment="1">
      <alignment horizontal="center" vertical="center" wrapText="1"/>
    </xf>
    <xf numFmtId="164" fontId="15" fillId="13" borderId="35" xfId="0" applyNumberFormat="1" applyFont="1" applyFill="1" applyBorder="1" applyAlignment="1">
      <alignment horizontal="right" vertical="center" wrapText="1"/>
    </xf>
    <xf numFmtId="0" fontId="22" fillId="21" borderId="0" xfId="0" applyFont="1" applyFill="1" applyAlignment="1">
      <alignment horizontal="center" vertical="center" wrapText="1"/>
    </xf>
    <xf numFmtId="0" fontId="21" fillId="20" borderId="0" xfId="0" applyFont="1" applyFill="1" applyAlignment="1">
      <alignment horizontal="left" vertical="center" wrapText="1"/>
    </xf>
    <xf numFmtId="0" fontId="18" fillId="17" borderId="0" xfId="0" applyFont="1" applyFill="1" applyAlignment="1">
      <alignment horizontal="center" vertical="center" wrapText="1"/>
    </xf>
    <xf numFmtId="44" fontId="5" fillId="4" borderId="20" xfId="0" applyNumberFormat="1" applyFont="1" applyFill="1" applyBorder="1" applyAlignment="1">
      <alignment horizontal="right" vertical="center" wrapText="1"/>
    </xf>
    <xf numFmtId="44" fontId="6" fillId="5" borderId="17" xfId="0" applyNumberFormat="1" applyFont="1" applyFill="1" applyBorder="1" applyAlignment="1">
      <alignment horizontal="left" vertical="center" wrapText="1"/>
    </xf>
    <xf numFmtId="44" fontId="14" fillId="12" borderId="23" xfId="0" applyNumberFormat="1" applyFont="1" applyFill="1" applyBorder="1" applyAlignment="1">
      <alignment horizontal="right" vertical="center" wrapText="1"/>
    </xf>
    <xf numFmtId="44" fontId="14" fillId="12" borderId="26" xfId="0" applyNumberFormat="1" applyFont="1" applyFill="1" applyBorder="1" applyAlignment="1">
      <alignment horizontal="right" vertical="center" wrapText="1"/>
    </xf>
    <xf numFmtId="44" fontId="14" fillId="12" borderId="29" xfId="0" applyNumberFormat="1" applyFont="1" applyFill="1" applyBorder="1" applyAlignment="1">
      <alignment horizontal="right" vertical="center" wrapText="1"/>
    </xf>
    <xf numFmtId="44" fontId="14" fillId="12" borderId="9" xfId="0" applyNumberFormat="1" applyFont="1" applyFill="1" applyBorder="1" applyAlignment="1">
      <alignment horizontal="right" vertical="center" wrapText="1"/>
    </xf>
    <xf numFmtId="44" fontId="14" fillId="12" borderId="34" xfId="0" applyNumberFormat="1" applyFont="1" applyFill="1" applyBorder="1" applyAlignment="1">
      <alignment horizontal="right" vertical="center" wrapText="1"/>
    </xf>
    <xf numFmtId="44" fontId="22" fillId="21" borderId="0" xfId="0" applyNumberFormat="1" applyFont="1" applyFill="1" applyAlignment="1">
      <alignment horizontal="center" vertical="center" wrapText="1"/>
    </xf>
    <xf numFmtId="44" fontId="18" fillId="17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8" fillId="7" borderId="17" xfId="0" applyNumberFormat="1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3" borderId="2" xfId="0" applyFont="1" applyFill="1" applyBorder="1" applyAlignment="1">
      <alignment horizontal="left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right" vertical="center" wrapText="1"/>
    </xf>
    <xf numFmtId="0" fontId="6" fillId="22" borderId="2" xfId="0" applyFont="1" applyFill="1" applyBorder="1" applyAlignment="1">
      <alignment horizontal="left" vertical="center" wrapText="1"/>
    </xf>
    <xf numFmtId="0" fontId="6" fillId="22" borderId="2" xfId="0" applyFont="1" applyFill="1" applyBorder="1" applyAlignment="1">
      <alignment horizontal="right" vertical="center" wrapText="1"/>
    </xf>
    <xf numFmtId="0" fontId="10" fillId="23" borderId="0" xfId="0" applyFont="1" applyFill="1" applyAlignment="1">
      <alignment horizontal="center" vertical="center" wrapText="1"/>
    </xf>
    <xf numFmtId="0" fontId="16" fillId="23" borderId="0" xfId="0" applyFont="1" applyFill="1" applyAlignment="1">
      <alignment horizontal="center" vertical="center" wrapText="1"/>
    </xf>
    <xf numFmtId="0" fontId="6" fillId="22" borderId="14" xfId="0" applyFont="1" applyFill="1" applyBorder="1" applyAlignment="1">
      <alignment horizontal="left" vertical="center" wrapText="1"/>
    </xf>
    <xf numFmtId="0" fontId="10" fillId="23" borderId="0" xfId="0" applyFont="1" applyFill="1" applyAlignment="1">
      <alignment horizontal="right" vertical="center" wrapText="1"/>
    </xf>
    <xf numFmtId="0" fontId="10" fillId="23" borderId="7" xfId="0" applyFont="1" applyFill="1" applyBorder="1" applyAlignment="1">
      <alignment horizontal="right" vertical="center" wrapText="1"/>
    </xf>
    <xf numFmtId="0" fontId="10" fillId="23" borderId="37" xfId="0" applyFont="1" applyFill="1" applyBorder="1" applyAlignment="1">
      <alignment horizontal="right" vertical="center" wrapText="1"/>
    </xf>
    <xf numFmtId="0" fontId="10" fillId="23" borderId="6" xfId="0" applyFont="1" applyFill="1" applyBorder="1" applyAlignment="1">
      <alignment horizontal="right" vertical="center" wrapText="1"/>
    </xf>
    <xf numFmtId="0" fontId="6" fillId="22" borderId="25" xfId="0" applyFont="1" applyFill="1" applyBorder="1" applyAlignment="1">
      <alignment horizontal="left" vertical="center" wrapText="1"/>
    </xf>
    <xf numFmtId="0" fontId="6" fillId="22" borderId="26" xfId="0" applyFont="1" applyFill="1" applyBorder="1" applyAlignment="1">
      <alignment horizontal="left" vertical="center" wrapText="1"/>
    </xf>
    <xf numFmtId="0" fontId="6" fillId="22" borderId="31" xfId="0" applyFont="1" applyFill="1" applyBorder="1" applyAlignment="1">
      <alignment horizontal="left" vertical="center" wrapText="1"/>
    </xf>
    <xf numFmtId="0" fontId="6" fillId="22" borderId="32" xfId="0" applyFont="1" applyFill="1" applyBorder="1" applyAlignment="1">
      <alignment horizontal="left" vertical="center" wrapText="1"/>
    </xf>
    <xf numFmtId="0" fontId="6" fillId="24" borderId="44" xfId="0" applyFont="1" applyFill="1" applyBorder="1" applyAlignment="1">
      <alignment horizontal="center" vertical="center" wrapText="1"/>
    </xf>
    <xf numFmtId="0" fontId="6" fillId="24" borderId="45" xfId="0" applyFont="1" applyFill="1" applyBorder="1" applyAlignment="1">
      <alignment horizontal="center" vertical="center" wrapText="1"/>
    </xf>
    <xf numFmtId="44" fontId="11" fillId="25" borderId="46" xfId="0" applyNumberFormat="1" applyFont="1" applyFill="1" applyBorder="1" applyAlignment="1">
      <alignment horizontal="center" vertical="center" wrapText="1"/>
    </xf>
    <xf numFmtId="44" fontId="6" fillId="25" borderId="47" xfId="0" applyNumberFormat="1" applyFont="1" applyFill="1" applyBorder="1" applyAlignment="1">
      <alignment horizontal="center" vertical="center" wrapText="1"/>
    </xf>
    <xf numFmtId="44" fontId="6" fillId="25" borderId="48" xfId="0" applyNumberFormat="1" applyFont="1" applyFill="1" applyBorder="1" applyAlignment="1">
      <alignment horizontal="center" vertical="center" wrapText="1"/>
    </xf>
    <xf numFmtId="44" fontId="11" fillId="25" borderId="49" xfId="0" applyNumberFormat="1" applyFont="1" applyFill="1" applyBorder="1" applyAlignment="1">
      <alignment horizontal="center" vertical="center" wrapText="1"/>
    </xf>
    <xf numFmtId="44" fontId="10" fillId="23" borderId="0" xfId="0" applyNumberFormat="1" applyFont="1" applyFill="1" applyAlignment="1">
      <alignment horizontal="right" vertical="center" wrapText="1"/>
    </xf>
    <xf numFmtId="44" fontId="10" fillId="23" borderId="7" xfId="0" applyNumberFormat="1" applyFont="1" applyFill="1" applyBorder="1" applyAlignment="1">
      <alignment horizontal="right" vertical="center" wrapText="1"/>
    </xf>
    <xf numFmtId="44" fontId="10" fillId="23" borderId="37" xfId="0" applyNumberFormat="1" applyFont="1" applyFill="1" applyBorder="1" applyAlignment="1">
      <alignment horizontal="right" vertical="center" wrapText="1"/>
    </xf>
    <xf numFmtId="44" fontId="10" fillId="23" borderId="38" xfId="0" applyNumberFormat="1" applyFont="1" applyFill="1" applyBorder="1" applyAlignment="1">
      <alignment horizontal="right" vertical="center" wrapText="1"/>
    </xf>
    <xf numFmtId="0" fontId="6" fillId="22" borderId="22" xfId="0" applyFont="1" applyFill="1" applyBorder="1" applyAlignment="1">
      <alignment horizontal="left" vertical="center" wrapText="1"/>
    </xf>
    <xf numFmtId="0" fontId="6" fillId="22" borderId="23" xfId="0" applyFont="1" applyFill="1" applyBorder="1" applyAlignment="1">
      <alignment horizontal="left" vertical="center" wrapText="1"/>
    </xf>
    <xf numFmtId="0" fontId="6" fillId="24" borderId="52" xfId="0" applyFont="1" applyFill="1" applyBorder="1" applyAlignment="1">
      <alignment horizontal="center" vertical="center" wrapText="1"/>
    </xf>
    <xf numFmtId="44" fontId="6" fillId="25" borderId="53" xfId="0" applyNumberFormat="1" applyFont="1" applyFill="1" applyBorder="1" applyAlignment="1">
      <alignment horizontal="center" vertical="center" wrapText="1"/>
    </xf>
    <xf numFmtId="44" fontId="6" fillId="25" borderId="54" xfId="0" applyNumberFormat="1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left" vertical="center" wrapText="1"/>
    </xf>
    <xf numFmtId="0" fontId="2" fillId="23" borderId="20" xfId="0" applyFont="1" applyFill="1" applyBorder="1" applyAlignment="1">
      <alignment horizontal="left" vertical="center" wrapText="1"/>
    </xf>
    <xf numFmtId="0" fontId="2" fillId="23" borderId="20" xfId="0" applyFont="1" applyFill="1" applyBorder="1" applyAlignment="1">
      <alignment horizontal="center" vertical="center" wrapText="1"/>
    </xf>
    <xf numFmtId="0" fontId="2" fillId="23" borderId="20" xfId="0" applyFont="1" applyFill="1" applyBorder="1" applyAlignment="1">
      <alignment horizontal="right" vertical="center" wrapText="1"/>
    </xf>
    <xf numFmtId="0" fontId="2" fillId="23" borderId="21" xfId="0" applyFont="1" applyFill="1" applyBorder="1" applyAlignment="1">
      <alignment horizontal="right" vertical="center" wrapText="1"/>
    </xf>
    <xf numFmtId="0" fontId="11" fillId="23" borderId="2" xfId="0" applyFont="1" applyFill="1" applyBorder="1" applyAlignment="1">
      <alignment horizontal="left" vertical="center" wrapText="1"/>
    </xf>
    <xf numFmtId="0" fontId="11" fillId="23" borderId="2" xfId="0" applyFont="1" applyFill="1" applyBorder="1" applyAlignment="1">
      <alignment horizontal="right" vertical="center" wrapText="1"/>
    </xf>
    <xf numFmtId="0" fontId="11" fillId="23" borderId="2" xfId="0" applyFont="1" applyFill="1" applyBorder="1" applyAlignment="1">
      <alignment horizontal="center" vertical="center" wrapText="1"/>
    </xf>
    <xf numFmtId="165" fontId="11" fillId="23" borderId="2" xfId="0" applyNumberFormat="1" applyFont="1" applyFill="1" applyBorder="1" applyAlignment="1">
      <alignment horizontal="right" vertical="center" wrapText="1"/>
    </xf>
    <xf numFmtId="0" fontId="16" fillId="14" borderId="2" xfId="0" applyFont="1" applyFill="1" applyBorder="1" applyAlignment="1">
      <alignment horizontal="left" vertical="center" wrapText="1"/>
    </xf>
    <xf numFmtId="0" fontId="16" fillId="14" borderId="2" xfId="0" applyFont="1" applyFill="1" applyBorder="1" applyAlignment="1">
      <alignment horizontal="right" vertical="center" wrapText="1"/>
    </xf>
    <xf numFmtId="0" fontId="16" fillId="14" borderId="2" xfId="0" applyFont="1" applyFill="1" applyBorder="1" applyAlignment="1">
      <alignment horizontal="center" vertical="center" wrapText="1"/>
    </xf>
    <xf numFmtId="165" fontId="16" fillId="14" borderId="2" xfId="0" applyNumberFormat="1" applyFont="1" applyFill="1" applyBorder="1" applyAlignment="1">
      <alignment horizontal="righ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right" vertical="center" wrapText="1"/>
    </xf>
    <xf numFmtId="0" fontId="16" fillId="15" borderId="2" xfId="0" applyFont="1" applyFill="1" applyBorder="1" applyAlignment="1">
      <alignment horizontal="center" vertical="center" wrapText="1"/>
    </xf>
    <xf numFmtId="165" fontId="16" fillId="15" borderId="2" xfId="0" applyNumberFormat="1" applyFont="1" applyFill="1" applyBorder="1" applyAlignment="1">
      <alignment horizontal="right" vertical="center" wrapText="1"/>
    </xf>
    <xf numFmtId="0" fontId="11" fillId="23" borderId="1" xfId="0" applyFont="1" applyFill="1" applyBorder="1" applyAlignment="1">
      <alignment horizontal="left" vertical="center" wrapText="1"/>
    </xf>
    <xf numFmtId="0" fontId="2" fillId="23" borderId="14" xfId="0" applyFont="1" applyFill="1" applyBorder="1" applyAlignment="1">
      <alignment horizontal="left" vertical="center" wrapText="1"/>
    </xf>
    <xf numFmtId="0" fontId="11" fillId="23" borderId="14" xfId="0" applyFont="1" applyFill="1" applyBorder="1" applyAlignment="1">
      <alignment horizontal="left" vertical="center" wrapText="1"/>
    </xf>
    <xf numFmtId="0" fontId="16" fillId="14" borderId="14" xfId="0" applyFont="1" applyFill="1" applyBorder="1" applyAlignment="1">
      <alignment horizontal="left" vertical="center" wrapText="1"/>
    </xf>
    <xf numFmtId="0" fontId="16" fillId="15" borderId="14" xfId="0" applyFont="1" applyFill="1" applyBorder="1" applyAlignment="1">
      <alignment horizontal="left" vertical="center" wrapText="1"/>
    </xf>
    <xf numFmtId="0" fontId="16" fillId="23" borderId="6" xfId="0" applyFont="1" applyFill="1" applyBorder="1" applyAlignment="1">
      <alignment horizontal="right" vertical="center" wrapText="1"/>
    </xf>
    <xf numFmtId="0" fontId="16" fillId="23" borderId="0" xfId="0" applyFont="1" applyFill="1" applyAlignment="1">
      <alignment horizontal="right" vertical="center" wrapText="1"/>
    </xf>
    <xf numFmtId="4" fontId="16" fillId="23" borderId="0" xfId="0" applyNumberFormat="1" applyFont="1" applyFill="1" applyAlignment="1">
      <alignment horizontal="right" vertical="center" wrapText="1"/>
    </xf>
    <xf numFmtId="165" fontId="10" fillId="23" borderId="0" xfId="0" applyNumberFormat="1" applyFont="1" applyFill="1" applyAlignment="1">
      <alignment horizontal="right" vertical="center" wrapText="1"/>
    </xf>
    <xf numFmtId="0" fontId="11" fillId="23" borderId="58" xfId="0" applyFont="1" applyFill="1" applyBorder="1" applyAlignment="1">
      <alignment horizontal="left" vertical="center" wrapText="1"/>
    </xf>
    <xf numFmtId="0" fontId="16" fillId="23" borderId="0" xfId="0" applyFont="1" applyFill="1" applyAlignment="1">
      <alignment horizontal="left" vertical="center" wrapText="1"/>
    </xf>
    <xf numFmtId="0" fontId="16" fillId="23" borderId="37" xfId="0" applyFont="1" applyFill="1" applyBorder="1" applyAlignment="1">
      <alignment horizontal="left" vertical="center" wrapText="1"/>
    </xf>
    <xf numFmtId="44" fontId="11" fillId="23" borderId="1" xfId="0" applyNumberFormat="1" applyFont="1" applyFill="1" applyBorder="1" applyAlignment="1">
      <alignment horizontal="left" vertical="center" wrapText="1"/>
    </xf>
    <xf numFmtId="44" fontId="2" fillId="23" borderId="2" xfId="0" applyNumberFormat="1" applyFont="1" applyFill="1" applyBorder="1" applyAlignment="1">
      <alignment horizontal="right" vertical="center" wrapText="1"/>
    </xf>
    <xf numFmtId="44" fontId="11" fillId="23" borderId="2" xfId="0" applyNumberFormat="1" applyFont="1" applyFill="1" applyBorder="1" applyAlignment="1">
      <alignment horizontal="right" vertical="center" wrapText="1"/>
    </xf>
    <xf numFmtId="44" fontId="16" fillId="14" borderId="2" xfId="0" applyNumberFormat="1" applyFont="1" applyFill="1" applyBorder="1" applyAlignment="1">
      <alignment horizontal="right" vertical="center" wrapText="1"/>
    </xf>
    <xf numFmtId="44" fontId="16" fillId="23" borderId="0" xfId="0" applyNumberFormat="1" applyFont="1" applyFill="1" applyAlignment="1">
      <alignment horizontal="right" vertical="center" wrapText="1"/>
    </xf>
    <xf numFmtId="44" fontId="6" fillId="22" borderId="2" xfId="0" applyNumberFormat="1" applyFont="1" applyFill="1" applyBorder="1" applyAlignment="1">
      <alignment horizontal="left" vertical="center" wrapText="1"/>
    </xf>
    <xf numFmtId="44" fontId="16" fillId="15" borderId="2" xfId="0" applyNumberFormat="1" applyFont="1" applyFill="1" applyBorder="1" applyAlignment="1">
      <alignment horizontal="right" vertical="center" wrapText="1"/>
    </xf>
    <xf numFmtId="44" fontId="11" fillId="23" borderId="59" xfId="0" applyNumberFormat="1" applyFont="1" applyFill="1" applyBorder="1" applyAlignment="1">
      <alignment horizontal="left" vertical="center" wrapText="1"/>
    </xf>
    <xf numFmtId="44" fontId="2" fillId="23" borderId="15" xfId="0" applyNumberFormat="1" applyFont="1" applyFill="1" applyBorder="1" applyAlignment="1">
      <alignment horizontal="right" vertical="center" wrapText="1"/>
    </xf>
    <xf numFmtId="44" fontId="11" fillId="23" borderId="15" xfId="0" applyNumberFormat="1" applyFont="1" applyFill="1" applyBorder="1" applyAlignment="1">
      <alignment horizontal="right" vertical="center" wrapText="1"/>
    </xf>
    <xf numFmtId="44" fontId="16" fillId="14" borderId="15" xfId="0" applyNumberFormat="1" applyFont="1" applyFill="1" applyBorder="1" applyAlignment="1">
      <alignment horizontal="right" vertical="center" wrapText="1"/>
    </xf>
    <xf numFmtId="44" fontId="16" fillId="23" borderId="7" xfId="0" applyNumberFormat="1" applyFont="1" applyFill="1" applyBorder="1" applyAlignment="1">
      <alignment horizontal="right" vertical="center" wrapText="1"/>
    </xf>
    <xf numFmtId="44" fontId="6" fillId="22" borderId="15" xfId="0" applyNumberFormat="1" applyFont="1" applyFill="1" applyBorder="1" applyAlignment="1">
      <alignment horizontal="right" vertical="center" wrapText="1"/>
    </xf>
    <xf numFmtId="44" fontId="16" fillId="15" borderId="15" xfId="0" applyNumberFormat="1" applyFont="1" applyFill="1" applyBorder="1" applyAlignment="1">
      <alignment horizontal="right" vertical="center" wrapText="1"/>
    </xf>
    <xf numFmtId="0" fontId="32" fillId="0" borderId="22" xfId="0" applyFont="1" applyBorder="1" applyAlignment="1">
      <alignment horizontal="center" vertical="center"/>
    </xf>
    <xf numFmtId="0" fontId="32" fillId="0" borderId="61" xfId="0" applyFont="1" applyBorder="1"/>
    <xf numFmtId="0" fontId="32" fillId="0" borderId="62" xfId="0" applyFont="1" applyBorder="1"/>
    <xf numFmtId="0" fontId="32" fillId="0" borderId="63" xfId="0" applyFont="1" applyBorder="1"/>
    <xf numFmtId="2" fontId="30" fillId="0" borderId="24" xfId="0" applyNumberFormat="1" applyFont="1" applyBorder="1" applyAlignment="1">
      <alignment horizontal="center"/>
    </xf>
    <xf numFmtId="0" fontId="25" fillId="0" borderId="0" xfId="4"/>
    <xf numFmtId="0" fontId="30" fillId="0" borderId="25" xfId="0" applyFont="1" applyBorder="1" applyAlignment="1">
      <alignment horizontal="center"/>
    </xf>
    <xf numFmtId="0" fontId="32" fillId="0" borderId="44" xfId="0" applyFont="1" applyBorder="1"/>
    <xf numFmtId="0" fontId="32" fillId="0" borderId="64" xfId="0" applyFont="1" applyBorder="1"/>
    <xf numFmtId="0" fontId="32" fillId="0" borderId="65" xfId="0" applyFont="1" applyBorder="1"/>
    <xf numFmtId="2" fontId="30" fillId="0" borderId="27" xfId="0" applyNumberFormat="1" applyFont="1" applyBorder="1" applyAlignment="1">
      <alignment horizontal="center"/>
    </xf>
    <xf numFmtId="0" fontId="33" fillId="28" borderId="66" xfId="0" applyFont="1" applyFill="1" applyBorder="1"/>
    <xf numFmtId="0" fontId="33" fillId="28" borderId="67" xfId="0" applyFont="1" applyFill="1" applyBorder="1"/>
    <xf numFmtId="0" fontId="33" fillId="28" borderId="68" xfId="0" applyFont="1" applyFill="1" applyBorder="1"/>
    <xf numFmtId="2" fontId="33" fillId="28" borderId="35" xfId="0" applyNumberFormat="1" applyFont="1" applyFill="1" applyBorder="1" applyAlignment="1">
      <alignment horizontal="center"/>
    </xf>
    <xf numFmtId="0" fontId="32" fillId="0" borderId="69" xfId="0" applyFont="1" applyBorder="1"/>
    <xf numFmtId="0" fontId="32" fillId="0" borderId="25" xfId="0" applyFont="1" applyBorder="1" applyAlignment="1">
      <alignment horizontal="center"/>
    </xf>
    <xf numFmtId="0" fontId="30" fillId="0" borderId="44" xfId="0" applyFont="1" applyBorder="1"/>
    <xf numFmtId="0" fontId="30" fillId="0" borderId="64" xfId="0" applyFont="1" applyBorder="1"/>
    <xf numFmtId="0" fontId="30" fillId="0" borderId="65" xfId="0" applyFont="1" applyBorder="1"/>
    <xf numFmtId="0" fontId="33" fillId="28" borderId="70" xfId="0" applyFont="1" applyFill="1" applyBorder="1"/>
    <xf numFmtId="0" fontId="33" fillId="28" borderId="64" xfId="0" applyFont="1" applyFill="1" applyBorder="1"/>
    <xf numFmtId="0" fontId="33" fillId="28" borderId="65" xfId="0" applyFont="1" applyFill="1" applyBorder="1"/>
    <xf numFmtId="2" fontId="33" fillId="28" borderId="27" xfId="0" applyNumberFormat="1" applyFont="1" applyFill="1" applyBorder="1" applyAlignment="1">
      <alignment horizontal="center"/>
    </xf>
    <xf numFmtId="0" fontId="30" fillId="0" borderId="70" xfId="0" applyFont="1" applyBorder="1"/>
    <xf numFmtId="0" fontId="30" fillId="0" borderId="27" xfId="0" applyFont="1" applyBorder="1" applyAlignment="1">
      <alignment horizontal="center" vertical="center" wrapText="1"/>
    </xf>
    <xf numFmtId="0" fontId="33" fillId="28" borderId="25" xfId="0" applyFont="1" applyFill="1" applyBorder="1" applyAlignment="1">
      <alignment horizontal="center"/>
    </xf>
    <xf numFmtId="0" fontId="33" fillId="28" borderId="44" xfId="0" applyFont="1" applyFill="1" applyBorder="1"/>
    <xf numFmtId="2" fontId="32" fillId="28" borderId="25" xfId="0" applyNumberFormat="1" applyFont="1" applyFill="1" applyBorder="1" applyAlignment="1">
      <alignment horizontal="center"/>
    </xf>
    <xf numFmtId="0" fontId="32" fillId="28" borderId="44" xfId="0" applyFont="1" applyFill="1" applyBorder="1"/>
    <xf numFmtId="0" fontId="32" fillId="28" borderId="64" xfId="0" applyFont="1" applyFill="1" applyBorder="1"/>
    <xf numFmtId="0" fontId="32" fillId="28" borderId="65" xfId="0" applyFont="1" applyFill="1" applyBorder="1"/>
    <xf numFmtId="2" fontId="32" fillId="28" borderId="27" xfId="0" applyNumberFormat="1" applyFont="1" applyFill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6" xfId="0" applyBorder="1"/>
    <xf numFmtId="43" fontId="34" fillId="0" borderId="7" xfId="5" applyFont="1" applyBorder="1"/>
    <xf numFmtId="2" fontId="35" fillId="0" borderId="7" xfId="0" applyNumberFormat="1" applyFont="1" applyBorder="1"/>
    <xf numFmtId="0" fontId="36" fillId="25" borderId="6" xfId="0" applyFont="1" applyFill="1" applyBorder="1"/>
    <xf numFmtId="0" fontId="36" fillId="25" borderId="0" xfId="0" applyFont="1" applyFill="1"/>
    <xf numFmtId="0" fontId="37" fillId="25" borderId="0" xfId="0" applyFont="1" applyFill="1"/>
    <xf numFmtId="166" fontId="38" fillId="25" borderId="7" xfId="0" applyNumberFormat="1" applyFont="1" applyFill="1" applyBorder="1"/>
    <xf numFmtId="0" fontId="0" fillId="0" borderId="7" xfId="0" applyBorder="1"/>
    <xf numFmtId="0" fontId="39" fillId="0" borderId="36" xfId="0" applyFont="1" applyBorder="1" applyAlignment="1">
      <alignment vertical="center"/>
    </xf>
    <xf numFmtId="0" fontId="39" fillId="0" borderId="37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2" fontId="32" fillId="0" borderId="24" xfId="0" applyNumberFormat="1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2" fontId="40" fillId="0" borderId="27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/>
    </xf>
    <xf numFmtId="0" fontId="30" fillId="0" borderId="74" xfId="0" applyFont="1" applyBorder="1"/>
    <xf numFmtId="0" fontId="30" fillId="0" borderId="67" xfId="0" applyFont="1" applyBorder="1"/>
    <xf numFmtId="0" fontId="30" fillId="0" borderId="68" xfId="0" applyFont="1" applyBorder="1"/>
    <xf numFmtId="2" fontId="40" fillId="0" borderId="30" xfId="0" applyNumberFormat="1" applyFont="1" applyBorder="1" applyAlignment="1">
      <alignment horizontal="center" vertical="center"/>
    </xf>
    <xf numFmtId="0" fontId="39" fillId="0" borderId="55" xfId="0" applyFont="1" applyBorder="1" applyAlignment="1">
      <alignment vertical="center"/>
    </xf>
    <xf numFmtId="0" fontId="39" fillId="0" borderId="56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0" fillId="0" borderId="33" xfId="0" applyFont="1" applyBorder="1" applyAlignment="1">
      <alignment horizontal="center" vertical="center"/>
    </xf>
    <xf numFmtId="2" fontId="30" fillId="0" borderId="35" xfId="0" applyNumberFormat="1" applyFont="1" applyBorder="1" applyAlignment="1">
      <alignment horizontal="center" vertical="center"/>
    </xf>
    <xf numFmtId="0" fontId="41" fillId="0" borderId="6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6" xfId="0" applyFont="1" applyBorder="1"/>
    <xf numFmtId="0" fontId="42" fillId="0" borderId="0" xfId="0" applyFont="1"/>
    <xf numFmtId="10" fontId="42" fillId="0" borderId="0" xfId="6" applyNumberFormat="1" applyFont="1" applyBorder="1"/>
    <xf numFmtId="0" fontId="43" fillId="0" borderId="0" xfId="0" applyFont="1"/>
    <xf numFmtId="10" fontId="44" fillId="0" borderId="7" xfId="6" applyNumberFormat="1" applyFont="1" applyBorder="1"/>
    <xf numFmtId="10" fontId="45" fillId="0" borderId="0" xfId="0" applyNumberFormat="1" applyFont="1"/>
    <xf numFmtId="10" fontId="46" fillId="0" borderId="7" xfId="0" applyNumberFormat="1" applyFont="1" applyBorder="1"/>
    <xf numFmtId="0" fontId="43" fillId="0" borderId="7" xfId="0" applyFont="1" applyBorder="1"/>
    <xf numFmtId="0" fontId="45" fillId="29" borderId="70" xfId="0" applyFont="1" applyFill="1" applyBorder="1" applyAlignment="1">
      <alignment horizontal="right"/>
    </xf>
    <xf numFmtId="0" fontId="45" fillId="29" borderId="64" xfId="0" applyFont="1" applyFill="1" applyBorder="1"/>
    <xf numFmtId="10" fontId="45" fillId="29" borderId="65" xfId="0" applyNumberFormat="1" applyFont="1" applyFill="1" applyBorder="1"/>
    <xf numFmtId="0" fontId="46" fillId="0" borderId="44" xfId="0" applyFont="1" applyBorder="1"/>
    <xf numFmtId="0" fontId="46" fillId="0" borderId="64" xfId="0" applyFont="1" applyBorder="1"/>
    <xf numFmtId="10" fontId="46" fillId="0" borderId="75" xfId="0" applyNumberFormat="1" applyFont="1" applyBorder="1"/>
    <xf numFmtId="0" fontId="43" fillId="0" borderId="6" xfId="0" applyFont="1" applyBorder="1"/>
    <xf numFmtId="0" fontId="44" fillId="0" borderId="7" xfId="0" applyFont="1" applyBorder="1" applyAlignment="1">
      <alignment horizontal="right"/>
    </xf>
    <xf numFmtId="0" fontId="25" fillId="30" borderId="36" xfId="4" applyFill="1" applyBorder="1"/>
    <xf numFmtId="0" fontId="25" fillId="30" borderId="37" xfId="4" applyFill="1" applyBorder="1"/>
    <xf numFmtId="0" fontId="24" fillId="0" borderId="26" xfId="2" applyFont="1" applyBorder="1" applyAlignment="1">
      <alignment horizontal="center" vertical="center"/>
    </xf>
    <xf numFmtId="0" fontId="25" fillId="0" borderId="26" xfId="2" applyBorder="1" applyAlignment="1">
      <alignment vertical="center"/>
    </xf>
    <xf numFmtId="0" fontId="24" fillId="0" borderId="26" xfId="2" applyFont="1" applyBorder="1" applyAlignment="1">
      <alignment vertical="center"/>
    </xf>
    <xf numFmtId="0" fontId="25" fillId="0" borderId="26" xfId="2" applyBorder="1" applyAlignment="1">
      <alignment vertical="center" wrapText="1"/>
    </xf>
    <xf numFmtId="0" fontId="25" fillId="0" borderId="0" xfId="2" applyAlignment="1">
      <alignment vertic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4" fillId="0" borderId="23" xfId="2" applyFont="1" applyBorder="1" applyAlignment="1">
      <alignment horizontal="center" vertical="center"/>
    </xf>
    <xf numFmtId="0" fontId="25" fillId="0" borderId="26" xfId="2" applyBorder="1" applyAlignment="1">
      <alignment horizontal="center" vertical="center"/>
    </xf>
    <xf numFmtId="43" fontId="0" fillId="0" borderId="26" xfId="1" applyFont="1" applyBorder="1" applyAlignment="1">
      <alignment vertical="center"/>
    </xf>
    <xf numFmtId="166" fontId="24" fillId="0" borderId="26" xfId="2" applyNumberFormat="1" applyFont="1" applyBorder="1" applyAlignment="1">
      <alignment vertical="center"/>
    </xf>
    <xf numFmtId="166" fontId="25" fillId="0" borderId="26" xfId="2" applyNumberFormat="1" applyBorder="1" applyAlignment="1">
      <alignment vertical="center"/>
    </xf>
    <xf numFmtId="166" fontId="24" fillId="31" borderId="26" xfId="2" applyNumberFormat="1" applyFont="1" applyFill="1" applyBorder="1" applyAlignment="1">
      <alignment vertical="center"/>
    </xf>
    <xf numFmtId="0" fontId="30" fillId="0" borderId="36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30" fillId="0" borderId="76" xfId="0" applyFont="1" applyBorder="1" applyAlignment="1">
      <alignment vertical="center" wrapText="1"/>
    </xf>
    <xf numFmtId="0" fontId="31" fillId="27" borderId="6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44" fontId="20" fillId="19" borderId="40" xfId="0" applyNumberFormat="1" applyFont="1" applyFill="1" applyBorder="1" applyAlignment="1">
      <alignment horizontal="right" vertical="center" wrapText="1"/>
    </xf>
    <xf numFmtId="44" fontId="19" fillId="18" borderId="40" xfId="0" applyNumberFormat="1" applyFont="1" applyFill="1" applyBorder="1" applyAlignment="1">
      <alignment horizontal="right" vertical="center" wrapText="1"/>
    </xf>
    <xf numFmtId="44" fontId="19" fillId="18" borderId="41" xfId="0" applyNumberFormat="1" applyFont="1" applyFill="1" applyBorder="1" applyAlignment="1">
      <alignment horizontal="right" vertical="center" wrapText="1"/>
    </xf>
    <xf numFmtId="0" fontId="19" fillId="18" borderId="0" xfId="0" applyFont="1" applyFill="1" applyAlignment="1">
      <alignment horizontal="right" vertical="center" wrapText="1"/>
    </xf>
    <xf numFmtId="44" fontId="20" fillId="19" borderId="26" xfId="0" applyNumberFormat="1" applyFont="1" applyFill="1" applyBorder="1" applyAlignment="1">
      <alignment horizontal="right" vertical="center" wrapText="1"/>
    </xf>
    <xf numFmtId="44" fontId="19" fillId="18" borderId="26" xfId="0" applyNumberFormat="1" applyFont="1" applyFill="1" applyBorder="1" applyAlignment="1">
      <alignment horizontal="right" vertical="center" wrapText="1"/>
    </xf>
    <xf numFmtId="44" fontId="19" fillId="18" borderId="27" xfId="0" applyNumberFormat="1" applyFont="1" applyFill="1" applyBorder="1" applyAlignment="1">
      <alignment horizontal="right" vertical="center" wrapText="1"/>
    </xf>
    <xf numFmtId="44" fontId="20" fillId="19" borderId="34" xfId="0" applyNumberFormat="1" applyFont="1" applyFill="1" applyBorder="1" applyAlignment="1">
      <alignment horizontal="right" vertical="center" wrapText="1"/>
    </xf>
    <xf numFmtId="44" fontId="19" fillId="18" borderId="34" xfId="0" applyNumberFormat="1" applyFont="1" applyFill="1" applyBorder="1" applyAlignment="1">
      <alignment horizontal="right" vertical="center" wrapText="1"/>
    </xf>
    <xf numFmtId="44" fontId="19" fillId="18" borderId="35" xfId="0" applyNumberFormat="1" applyFont="1" applyFill="1" applyBorder="1" applyAlignment="1">
      <alignment horizontal="right" vertical="center" wrapText="1"/>
    </xf>
    <xf numFmtId="0" fontId="22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3" borderId="0" xfId="0" applyFont="1" applyFill="1" applyAlignment="1">
      <alignment horizontal="left" vertical="center" wrapText="1"/>
    </xf>
    <xf numFmtId="0" fontId="26" fillId="0" borderId="3" xfId="2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 wrapText="1"/>
    </xf>
    <xf numFmtId="0" fontId="0" fillId="24" borderId="12" xfId="0" applyFill="1" applyBorder="1" applyAlignment="1">
      <alignment vertical="center"/>
    </xf>
    <xf numFmtId="0" fontId="0" fillId="24" borderId="13" xfId="0" applyFill="1" applyBorder="1" applyAlignment="1">
      <alignment vertical="center"/>
    </xf>
    <xf numFmtId="0" fontId="17" fillId="16" borderId="39" xfId="0" applyFont="1" applyFill="1" applyBorder="1" applyAlignment="1">
      <alignment horizontal="right" vertical="center" wrapText="1" indent="15"/>
    </xf>
    <xf numFmtId="0" fontId="17" fillId="16" borderId="40" xfId="0" applyFont="1" applyFill="1" applyBorder="1" applyAlignment="1">
      <alignment horizontal="right" vertical="center" wrapText="1" indent="15"/>
    </xf>
    <xf numFmtId="0" fontId="17" fillId="16" borderId="25" xfId="0" applyFont="1" applyFill="1" applyBorder="1" applyAlignment="1">
      <alignment horizontal="right" vertical="center" wrapText="1" indent="15"/>
    </xf>
    <xf numFmtId="0" fontId="17" fillId="16" borderId="26" xfId="0" applyFont="1" applyFill="1" applyBorder="1" applyAlignment="1">
      <alignment horizontal="right" vertical="center" wrapText="1" indent="15"/>
    </xf>
    <xf numFmtId="0" fontId="17" fillId="16" borderId="33" xfId="0" applyFont="1" applyFill="1" applyBorder="1" applyAlignment="1">
      <alignment horizontal="right" vertical="center" wrapText="1" indent="15"/>
    </xf>
    <xf numFmtId="0" fontId="17" fillId="16" borderId="34" xfId="0" applyFont="1" applyFill="1" applyBorder="1" applyAlignment="1">
      <alignment horizontal="right" vertical="center" wrapText="1" indent="15"/>
    </xf>
    <xf numFmtId="0" fontId="2" fillId="24" borderId="50" xfId="0" applyFont="1" applyFill="1" applyBorder="1" applyAlignment="1">
      <alignment horizontal="center" vertical="center" wrapText="1"/>
    </xf>
    <xf numFmtId="0" fontId="0" fillId="24" borderId="51" xfId="0" applyFill="1" applyBorder="1" applyAlignment="1">
      <alignment vertical="center"/>
    </xf>
    <xf numFmtId="0" fontId="10" fillId="23" borderId="43" xfId="0" applyFont="1" applyFill="1" applyBorder="1" applyAlignment="1">
      <alignment horizontal="left" vertical="center" wrapText="1" indent="52"/>
    </xf>
    <xf numFmtId="0" fontId="10" fillId="23" borderId="42" xfId="0" applyFont="1" applyFill="1" applyBorder="1" applyAlignment="1">
      <alignment horizontal="left" vertical="center" wrapText="1" indent="52"/>
    </xf>
    <xf numFmtId="44" fontId="10" fillId="23" borderId="6" xfId="0" applyNumberFormat="1" applyFont="1" applyFill="1" applyBorder="1" applyAlignment="1">
      <alignment horizontal="left" vertical="center" wrapText="1" indent="52"/>
    </xf>
    <xf numFmtId="44" fontId="10" fillId="23" borderId="0" xfId="0" applyNumberFormat="1" applyFont="1" applyFill="1" applyAlignment="1">
      <alignment horizontal="left" vertical="center" wrapText="1" indent="52"/>
    </xf>
    <xf numFmtId="0" fontId="10" fillId="23" borderId="6" xfId="0" applyFont="1" applyFill="1" applyBorder="1" applyAlignment="1">
      <alignment horizontal="left" vertical="center" wrapText="1" indent="52"/>
    </xf>
    <xf numFmtId="0" fontId="10" fillId="23" borderId="0" xfId="0" applyFont="1" applyFill="1" applyAlignment="1">
      <alignment horizontal="left" vertical="center" wrapText="1" indent="52"/>
    </xf>
    <xf numFmtId="44" fontId="10" fillId="23" borderId="36" xfId="0" applyNumberFormat="1" applyFont="1" applyFill="1" applyBorder="1" applyAlignment="1">
      <alignment horizontal="left" vertical="center" wrapText="1" indent="52"/>
    </xf>
    <xf numFmtId="44" fontId="10" fillId="23" borderId="37" xfId="0" applyNumberFormat="1" applyFont="1" applyFill="1" applyBorder="1" applyAlignment="1">
      <alignment horizontal="left" vertical="center" wrapText="1" indent="52"/>
    </xf>
    <xf numFmtId="0" fontId="16" fillId="23" borderId="0" xfId="0" applyFont="1" applyFill="1" applyAlignment="1">
      <alignment horizontal="center" vertical="center" wrapText="1"/>
    </xf>
    <xf numFmtId="0" fontId="16" fillId="23" borderId="0" xfId="0" applyFont="1" applyFill="1" applyAlignment="1">
      <alignment horizontal="right" vertical="center" wrapText="1"/>
    </xf>
    <xf numFmtId="0" fontId="2" fillId="23" borderId="2" xfId="0" applyFont="1" applyFill="1" applyBorder="1" applyAlignment="1">
      <alignment horizontal="left" vertical="center" wrapText="1"/>
    </xf>
    <xf numFmtId="0" fontId="16" fillId="14" borderId="2" xfId="0" applyFont="1" applyFill="1" applyBorder="1" applyAlignment="1">
      <alignment horizontal="left" vertical="center" wrapText="1"/>
    </xf>
    <xf numFmtId="0" fontId="11" fillId="23" borderId="2" xfId="0" applyFont="1" applyFill="1" applyBorder="1" applyAlignment="1">
      <alignment horizontal="left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56" xfId="0" applyFont="1" applyFill="1" applyBorder="1" applyAlignment="1">
      <alignment horizontal="center" vertical="center" wrapText="1"/>
    </xf>
    <xf numFmtId="0" fontId="2" fillId="24" borderId="57" xfId="0" applyFont="1" applyFill="1" applyBorder="1" applyAlignment="1">
      <alignment horizontal="center" vertical="center" wrapText="1"/>
    </xf>
    <xf numFmtId="0" fontId="27" fillId="0" borderId="36" xfId="2" applyFont="1" applyBorder="1" applyAlignment="1">
      <alignment horizontal="center" vertical="center"/>
    </xf>
    <xf numFmtId="0" fontId="27" fillId="0" borderId="37" xfId="2" applyFont="1" applyBorder="1" applyAlignment="1">
      <alignment horizontal="center" vertical="center"/>
    </xf>
    <xf numFmtId="0" fontId="27" fillId="0" borderId="38" xfId="2" applyFont="1" applyBorder="1" applyAlignment="1">
      <alignment horizontal="center" vertical="center"/>
    </xf>
    <xf numFmtId="0" fontId="16" fillId="15" borderId="2" xfId="0" applyFont="1" applyFill="1" applyBorder="1" applyAlignment="1">
      <alignment horizontal="left" vertical="center" wrapText="1"/>
    </xf>
    <xf numFmtId="0" fontId="6" fillId="22" borderId="2" xfId="0" applyFont="1" applyFill="1" applyBorder="1" applyAlignment="1">
      <alignment horizontal="left" vertical="center" wrapText="1"/>
    </xf>
    <xf numFmtId="0" fontId="10" fillId="23" borderId="6" xfId="0" applyFont="1" applyFill="1" applyBorder="1" applyAlignment="1">
      <alignment horizontal="right" vertical="center" wrapText="1"/>
    </xf>
    <xf numFmtId="0" fontId="10" fillId="23" borderId="0" xfId="0" applyFont="1" applyFill="1" applyAlignment="1">
      <alignment horizontal="right" vertical="center" wrapText="1"/>
    </xf>
    <xf numFmtId="0" fontId="10" fillId="23" borderId="0" xfId="0" applyFont="1" applyFill="1" applyAlignment="1">
      <alignment horizontal="left" vertical="center" wrapText="1"/>
    </xf>
    <xf numFmtId="44" fontId="10" fillId="23" borderId="0" xfId="0" applyNumberFormat="1" applyFont="1" applyFill="1" applyAlignment="1">
      <alignment horizontal="right" vertical="center" wrapText="1"/>
    </xf>
    <xf numFmtId="44" fontId="10" fillId="23" borderId="7" xfId="0" applyNumberFormat="1" applyFont="1" applyFill="1" applyBorder="1" applyAlignment="1">
      <alignment horizontal="right" vertical="center" wrapText="1"/>
    </xf>
    <xf numFmtId="0" fontId="10" fillId="23" borderId="36" xfId="0" applyFont="1" applyFill="1" applyBorder="1" applyAlignment="1">
      <alignment horizontal="right" vertical="center" wrapText="1"/>
    </xf>
    <xf numFmtId="0" fontId="10" fillId="23" borderId="37" xfId="0" applyFont="1" applyFill="1" applyBorder="1" applyAlignment="1">
      <alignment horizontal="right" vertical="center" wrapText="1"/>
    </xf>
    <xf numFmtId="0" fontId="10" fillId="23" borderId="37" xfId="0" applyFont="1" applyFill="1" applyBorder="1" applyAlignment="1">
      <alignment horizontal="left" vertical="center" wrapText="1"/>
    </xf>
    <xf numFmtId="44" fontId="10" fillId="23" borderId="37" xfId="0" applyNumberFormat="1" applyFont="1" applyFill="1" applyBorder="1" applyAlignment="1">
      <alignment horizontal="right" vertical="center" wrapText="1"/>
    </xf>
    <xf numFmtId="44" fontId="10" fillId="23" borderId="38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left" wrapText="1"/>
    </xf>
    <xf numFmtId="0" fontId="43" fillId="0" borderId="7" xfId="0" applyFont="1" applyBorder="1" applyAlignment="1">
      <alignment horizontal="left" wrapText="1"/>
    </xf>
    <xf numFmtId="0" fontId="43" fillId="0" borderId="37" xfId="0" applyFont="1" applyBorder="1" applyAlignment="1">
      <alignment horizontal="left" wrapText="1"/>
    </xf>
    <xf numFmtId="0" fontId="43" fillId="0" borderId="38" xfId="0" applyFont="1" applyBorder="1" applyAlignment="1">
      <alignment horizontal="left" wrapText="1"/>
    </xf>
    <xf numFmtId="0" fontId="29" fillId="26" borderId="55" xfId="3" applyFont="1" applyFill="1" applyBorder="1" applyAlignment="1">
      <alignment horizontal="center" vertical="center" wrapText="1"/>
    </xf>
    <xf numFmtId="0" fontId="29" fillId="26" borderId="56" xfId="3" applyFont="1" applyFill="1" applyBorder="1" applyAlignment="1">
      <alignment horizontal="center" vertical="center" wrapText="1"/>
    </xf>
    <xf numFmtId="0" fontId="29" fillId="26" borderId="57" xfId="3" applyFont="1" applyFill="1" applyBorder="1" applyAlignment="1">
      <alignment horizontal="center" vertical="center" wrapText="1"/>
    </xf>
    <xf numFmtId="0" fontId="24" fillId="0" borderId="44" xfId="2" applyFont="1" applyBorder="1" applyAlignment="1">
      <alignment horizontal="center" vertical="center"/>
    </xf>
    <xf numFmtId="0" fontId="24" fillId="0" borderId="64" xfId="2" applyFont="1" applyBorder="1" applyAlignment="1">
      <alignment horizontal="center" vertical="center"/>
    </xf>
    <xf numFmtId="0" fontId="24" fillId="0" borderId="65" xfId="2" applyFont="1" applyBorder="1" applyAlignment="1">
      <alignment horizontal="center" vertical="center"/>
    </xf>
    <xf numFmtId="0" fontId="24" fillId="31" borderId="26" xfId="2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 wrapText="1"/>
    </xf>
    <xf numFmtId="2" fontId="7" fillId="6" borderId="17" xfId="0" applyNumberFormat="1" applyFont="1" applyFill="1" applyBorder="1" applyAlignment="1">
      <alignment horizontal="center" vertical="center" wrapText="1"/>
    </xf>
    <xf numFmtId="2" fontId="13" fillId="11" borderId="23" xfId="0" applyNumberFormat="1" applyFont="1" applyFill="1" applyBorder="1" applyAlignment="1">
      <alignment horizontal="center" vertical="center" wrapText="1"/>
    </xf>
    <xf numFmtId="2" fontId="13" fillId="11" borderId="26" xfId="0" applyNumberFormat="1" applyFont="1" applyFill="1" applyBorder="1" applyAlignment="1">
      <alignment horizontal="center" vertical="center" wrapText="1"/>
    </xf>
    <xf numFmtId="2" fontId="13" fillId="11" borderId="29" xfId="0" applyNumberFormat="1" applyFont="1" applyFill="1" applyBorder="1" applyAlignment="1">
      <alignment horizontal="center" vertical="center" wrapText="1"/>
    </xf>
    <xf numFmtId="2" fontId="13" fillId="11" borderId="9" xfId="0" applyNumberFormat="1" applyFont="1" applyFill="1" applyBorder="1" applyAlignment="1">
      <alignment horizontal="center" vertical="center" wrapText="1"/>
    </xf>
    <xf numFmtId="2" fontId="13" fillId="11" borderId="34" xfId="0" applyNumberFormat="1" applyFont="1" applyFill="1" applyBorder="1" applyAlignment="1">
      <alignment horizontal="center" vertical="center" wrapText="1"/>
    </xf>
    <xf numFmtId="2" fontId="22" fillId="21" borderId="0" xfId="0" applyNumberFormat="1" applyFont="1" applyFill="1" applyAlignment="1">
      <alignment horizontal="center" vertical="center" wrapText="1"/>
    </xf>
    <xf numFmtId="2" fontId="18" fillId="17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7">
    <cellStyle name="Normal" xfId="0" builtinId="0"/>
    <cellStyle name="Normal 2" xfId="2" xr:uid="{361059C5-ACF6-4582-858B-324C8032555A}"/>
    <cellStyle name="Normal 4" xfId="4" xr:uid="{EDD98CDB-45C2-4128-8BA6-DC642515FA24}"/>
    <cellStyle name="Normal_F-06-09" xfId="3" xr:uid="{857813D2-74AD-48D0-9A5E-ABA180CA708A}"/>
    <cellStyle name="Porcentagem 4" xfId="6" xr:uid="{678C496A-AD97-49AA-98A2-1ECBB64E1BC0}"/>
    <cellStyle name="Vírgula" xfId="1" builtinId="3"/>
    <cellStyle name="Vírgula 12" xfId="5" xr:uid="{1E373BD2-9B5A-48FB-8ED8-2B7C0113CE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348718</xdr:colOff>
      <xdr:row>1</xdr:row>
      <xdr:rowOff>153994</xdr:rowOff>
    </xdr:from>
    <xdr:to>
      <xdr:col>4</xdr:col>
      <xdr:colOff>139945</xdr:colOff>
      <xdr:row>5</xdr:row>
      <xdr:rowOff>77665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2DD22B-2DC1-44C0-BBF0-E5D72EF7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49" y="461725"/>
          <a:ext cx="2326342" cy="1154594"/>
        </a:xfrm>
        <a:prstGeom prst="rect">
          <a:avLst/>
        </a:prstGeom>
      </xdr:spPr>
    </xdr:pic>
    <xdr:clientData/>
  </xdr:twoCellAnchor>
  <xdr:twoCellAnchor>
    <xdr:from>
      <xdr:col>9</xdr:col>
      <xdr:colOff>271190</xdr:colOff>
      <xdr:row>1</xdr:row>
      <xdr:rowOff>39780</xdr:rowOff>
    </xdr:from>
    <xdr:to>
      <xdr:col>10</xdr:col>
      <xdr:colOff>924321</xdr:colOff>
      <xdr:row>5</xdr:row>
      <xdr:rowOff>169551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38471C4-1BC9-4E6F-89A6-F4E12A96B1FB}"/>
            </a:ext>
          </a:extLst>
        </xdr:cNvPr>
        <xdr:cNvSpPr txBox="1"/>
      </xdr:nvSpPr>
      <xdr:spPr>
        <a:xfrm>
          <a:off x="13501415" y="344580"/>
          <a:ext cx="2272381" cy="13489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SINAPI - 03/2023 -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SBC - 04/2023 -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ORSE - 02/2023 - Sergipe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SEDOP - 02/2023 - Pará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348718</xdr:colOff>
      <xdr:row>1</xdr:row>
      <xdr:rowOff>153994</xdr:rowOff>
    </xdr:from>
    <xdr:to>
      <xdr:col>2</xdr:col>
      <xdr:colOff>666749</xdr:colOff>
      <xdr:row>5</xdr:row>
      <xdr:rowOff>135361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F2C7CD-439A-4835-B1B3-60B1204D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518" y="496894"/>
          <a:ext cx="1842031" cy="1200567"/>
        </a:xfrm>
        <a:prstGeom prst="rect">
          <a:avLst/>
        </a:prstGeom>
      </xdr:spPr>
    </xdr:pic>
    <xdr:clientData/>
  </xdr:twoCellAnchor>
  <xdr:twoCellAnchor>
    <xdr:from>
      <xdr:col>7</xdr:col>
      <xdr:colOff>676275</xdr:colOff>
      <xdr:row>1</xdr:row>
      <xdr:rowOff>49305</xdr:rowOff>
    </xdr:from>
    <xdr:to>
      <xdr:col>8</xdr:col>
      <xdr:colOff>676671</xdr:colOff>
      <xdr:row>5</xdr:row>
      <xdr:rowOff>179076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2187180-B3E8-4A6B-B613-7499FA3B7A74}"/>
            </a:ext>
          </a:extLst>
        </xdr:cNvPr>
        <xdr:cNvSpPr txBox="1"/>
      </xdr:nvSpPr>
      <xdr:spPr>
        <a:xfrm>
          <a:off x="11725275" y="392205"/>
          <a:ext cx="914796" cy="13489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SINAPI - 03/2023 -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SBC - 04/2023 -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ORSE - 02/2023 - Sergipe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SEDOP - 02/2023 - Pará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348717</xdr:colOff>
      <xdr:row>1</xdr:row>
      <xdr:rowOff>153994</xdr:rowOff>
    </xdr:from>
    <xdr:to>
      <xdr:col>3</xdr:col>
      <xdr:colOff>299357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72678-653D-4ECD-A5FF-93C8F399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074" y="494173"/>
          <a:ext cx="2291069" cy="1043434"/>
        </a:xfrm>
        <a:prstGeom prst="rect">
          <a:avLst/>
        </a:prstGeom>
      </xdr:spPr>
    </xdr:pic>
    <xdr:clientData/>
  </xdr:twoCellAnchor>
  <xdr:twoCellAnchor>
    <xdr:from>
      <xdr:col>9</xdr:col>
      <xdr:colOff>149598</xdr:colOff>
      <xdr:row>1</xdr:row>
      <xdr:rowOff>49305</xdr:rowOff>
    </xdr:from>
    <xdr:to>
      <xdr:col>10</xdr:col>
      <xdr:colOff>918881</xdr:colOff>
      <xdr:row>5</xdr:row>
      <xdr:rowOff>179076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5AB254E-3897-45E7-AD63-4E1E1E7EC024}"/>
            </a:ext>
          </a:extLst>
        </xdr:cNvPr>
        <xdr:cNvSpPr txBox="1"/>
      </xdr:nvSpPr>
      <xdr:spPr>
        <a:xfrm>
          <a:off x="11747686" y="396687"/>
          <a:ext cx="1755401" cy="134000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SINAPI - 03/2023 -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SBC - 04/2023 - Pará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ORSE - 02/2023 - Sergipe</a:t>
          </a:r>
        </a:p>
        <a:p>
          <a:pPr algn="ctr"/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SEDOP - 02/2023 - Pará</a:t>
          </a: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="1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K152"/>
  <sheetViews>
    <sheetView tabSelected="1" showOutlineSymbols="0" showWhiteSpace="0" topLeftCell="A135" zoomScale="85" zoomScaleNormal="85" workbookViewId="0">
      <selection activeCell="B2" sqref="B2:K143"/>
    </sheetView>
  </sheetViews>
  <sheetFormatPr defaultRowHeight="14.25"/>
  <cols>
    <col min="1" max="1" width="9" style="1"/>
    <col min="2" max="2" width="10" style="1" bestFit="1" customWidth="1"/>
    <col min="3" max="3" width="10" style="52" bestFit="1" customWidth="1"/>
    <col min="4" max="4" width="13.25" style="52" bestFit="1" customWidth="1"/>
    <col min="5" max="5" width="60" style="1" bestFit="1" customWidth="1"/>
    <col min="6" max="6" width="8" style="1" bestFit="1" customWidth="1"/>
    <col min="7" max="7" width="14.125" style="319" customWidth="1"/>
    <col min="8" max="8" width="13.75" style="43" customWidth="1"/>
    <col min="9" max="9" width="14" style="43" customWidth="1"/>
    <col min="10" max="10" width="14.875" style="43" customWidth="1"/>
    <col min="11" max="11" width="13" style="1" bestFit="1" customWidth="1"/>
    <col min="12" max="16384" width="9" style="1"/>
  </cols>
  <sheetData>
    <row r="1" spans="2:11" ht="24" customHeight="1" thickBot="1">
      <c r="B1" s="2"/>
      <c r="C1" s="3"/>
      <c r="D1" s="3"/>
      <c r="E1" s="2"/>
      <c r="F1" s="244"/>
      <c r="G1" s="244"/>
      <c r="H1" s="244"/>
      <c r="I1" s="244"/>
      <c r="J1" s="244"/>
      <c r="K1" s="244"/>
    </row>
    <row r="2" spans="2:11" ht="24" customHeight="1">
      <c r="B2" s="245" t="s">
        <v>378</v>
      </c>
      <c r="C2" s="246"/>
      <c r="D2" s="246"/>
      <c r="E2" s="246"/>
      <c r="F2" s="246"/>
      <c r="G2" s="246"/>
      <c r="H2" s="246"/>
      <c r="I2" s="246"/>
      <c r="J2" s="246"/>
      <c r="K2" s="247"/>
    </row>
    <row r="3" spans="2:11" ht="24" customHeight="1">
      <c r="B3" s="248" t="s">
        <v>379</v>
      </c>
      <c r="C3" s="249"/>
      <c r="D3" s="249"/>
      <c r="E3" s="249"/>
      <c r="F3" s="249"/>
      <c r="G3" s="249"/>
      <c r="H3" s="249"/>
      <c r="I3" s="249"/>
      <c r="J3" s="249"/>
      <c r="K3" s="250"/>
    </row>
    <row r="4" spans="2:11" ht="24" customHeight="1">
      <c r="B4" s="251" t="s">
        <v>399</v>
      </c>
      <c r="C4" s="252"/>
      <c r="D4" s="252"/>
      <c r="E4" s="252"/>
      <c r="F4" s="252"/>
      <c r="G4" s="252"/>
      <c r="H4" s="252"/>
      <c r="I4" s="252"/>
      <c r="J4" s="252"/>
      <c r="K4" s="253"/>
    </row>
    <row r="5" spans="2:11" ht="24" customHeight="1">
      <c r="B5" s="248" t="s">
        <v>398</v>
      </c>
      <c r="C5" s="249"/>
      <c r="D5" s="249"/>
      <c r="E5" s="249"/>
      <c r="F5" s="249"/>
      <c r="G5" s="249"/>
      <c r="H5" s="249"/>
      <c r="I5" s="249"/>
      <c r="J5" s="249"/>
      <c r="K5" s="250"/>
    </row>
    <row r="6" spans="2:11" ht="24" customHeight="1" thickBot="1">
      <c r="B6" s="254" t="s">
        <v>397</v>
      </c>
      <c r="C6" s="255"/>
      <c r="D6" s="255"/>
      <c r="E6" s="255"/>
      <c r="F6" s="255"/>
      <c r="G6" s="255"/>
      <c r="H6" s="255"/>
      <c r="I6" s="255"/>
      <c r="J6" s="255"/>
      <c r="K6" s="256"/>
    </row>
    <row r="7" spans="2:11" ht="24" customHeight="1" thickBot="1">
      <c r="B7" s="257" t="s">
        <v>380</v>
      </c>
      <c r="C7" s="258"/>
      <c r="D7" s="258"/>
      <c r="E7" s="258"/>
      <c r="F7" s="258"/>
      <c r="G7" s="258"/>
      <c r="H7" s="258"/>
      <c r="I7" s="258"/>
      <c r="J7" s="258"/>
      <c r="K7" s="259"/>
    </row>
    <row r="8" spans="2:11" ht="30" customHeight="1" thickBot="1">
      <c r="B8" s="4" t="s">
        <v>0</v>
      </c>
      <c r="C8" s="45" t="s">
        <v>1</v>
      </c>
      <c r="D8" s="226" t="s">
        <v>2</v>
      </c>
      <c r="E8" s="5" t="s">
        <v>3</v>
      </c>
      <c r="F8" s="6" t="s">
        <v>4</v>
      </c>
      <c r="G8" s="310" t="s">
        <v>5</v>
      </c>
      <c r="H8" s="34" t="s">
        <v>6</v>
      </c>
      <c r="I8" s="34" t="s">
        <v>7</v>
      </c>
      <c r="J8" s="34" t="s">
        <v>8</v>
      </c>
      <c r="K8" s="7" t="s">
        <v>9</v>
      </c>
    </row>
    <row r="9" spans="2:11" ht="24" customHeight="1" thickBot="1">
      <c r="B9" s="8" t="s">
        <v>10</v>
      </c>
      <c r="C9" s="46"/>
      <c r="D9" s="46"/>
      <c r="E9" s="9" t="s">
        <v>11</v>
      </c>
      <c r="F9" s="9"/>
      <c r="G9" s="311"/>
      <c r="H9" s="35"/>
      <c r="I9" s="35"/>
      <c r="J9" s="44">
        <v>66540.800000000003</v>
      </c>
      <c r="K9" s="10">
        <v>8.2920192243431418E-2</v>
      </c>
    </row>
    <row r="10" spans="2:11" ht="24" customHeight="1">
      <c r="B10" s="11" t="s">
        <v>12</v>
      </c>
      <c r="C10" s="47" t="s">
        <v>13</v>
      </c>
      <c r="D10" s="227" t="s">
        <v>14</v>
      </c>
      <c r="E10" s="12" t="s">
        <v>15</v>
      </c>
      <c r="F10" s="13" t="s">
        <v>16</v>
      </c>
      <c r="G10" s="312">
        <v>310.56</v>
      </c>
      <c r="H10" s="36">
        <v>110.72</v>
      </c>
      <c r="I10" s="36">
        <v>131.97999999999999</v>
      </c>
      <c r="J10" s="36">
        <v>40987.699999999997</v>
      </c>
      <c r="K10" s="14">
        <v>5.1077052930173575E-2</v>
      </c>
    </row>
    <row r="11" spans="2:11" ht="24" customHeight="1">
      <c r="B11" s="15" t="s">
        <v>17</v>
      </c>
      <c r="C11" s="48" t="s">
        <v>18</v>
      </c>
      <c r="D11" s="228" t="s">
        <v>19</v>
      </c>
      <c r="E11" s="16" t="s">
        <v>20</v>
      </c>
      <c r="F11" s="17" t="s">
        <v>16</v>
      </c>
      <c r="G11" s="313">
        <v>1177.21</v>
      </c>
      <c r="H11" s="37">
        <v>4.6399999999999997</v>
      </c>
      <c r="I11" s="37">
        <v>5.53</v>
      </c>
      <c r="J11" s="37">
        <v>6509.97</v>
      </c>
      <c r="K11" s="18">
        <v>8.1124357371563198E-3</v>
      </c>
    </row>
    <row r="12" spans="2:11" ht="24" customHeight="1">
      <c r="B12" s="15" t="s">
        <v>21</v>
      </c>
      <c r="C12" s="48" t="s">
        <v>22</v>
      </c>
      <c r="D12" s="228" t="s">
        <v>19</v>
      </c>
      <c r="E12" s="16" t="s">
        <v>23</v>
      </c>
      <c r="F12" s="17" t="s">
        <v>16</v>
      </c>
      <c r="G12" s="313">
        <v>18</v>
      </c>
      <c r="H12" s="37">
        <v>174.28</v>
      </c>
      <c r="I12" s="37">
        <v>207.75</v>
      </c>
      <c r="J12" s="37">
        <v>3739.5</v>
      </c>
      <c r="K12" s="18">
        <v>4.659998961453902E-3</v>
      </c>
    </row>
    <row r="13" spans="2:11" ht="24" customHeight="1">
      <c r="B13" s="15" t="s">
        <v>24</v>
      </c>
      <c r="C13" s="48" t="s">
        <v>25</v>
      </c>
      <c r="D13" s="228" t="s">
        <v>19</v>
      </c>
      <c r="E13" s="16" t="s">
        <v>26</v>
      </c>
      <c r="F13" s="17" t="s">
        <v>16</v>
      </c>
      <c r="G13" s="313">
        <v>9</v>
      </c>
      <c r="H13" s="37">
        <v>734.73</v>
      </c>
      <c r="I13" s="37">
        <v>875.87</v>
      </c>
      <c r="J13" s="37">
        <v>7882.83</v>
      </c>
      <c r="K13" s="18">
        <v>9.8232329491423076E-3</v>
      </c>
    </row>
    <row r="14" spans="2:11" ht="24" customHeight="1" thickBot="1">
      <c r="B14" s="19" t="s">
        <v>27</v>
      </c>
      <c r="C14" s="49" t="s">
        <v>28</v>
      </c>
      <c r="D14" s="229" t="s">
        <v>29</v>
      </c>
      <c r="E14" s="20" t="s">
        <v>30</v>
      </c>
      <c r="F14" s="21" t="s">
        <v>31</v>
      </c>
      <c r="G14" s="314">
        <v>5</v>
      </c>
      <c r="H14" s="38">
        <v>1245</v>
      </c>
      <c r="I14" s="38">
        <v>1484.16</v>
      </c>
      <c r="J14" s="38">
        <v>7420.8</v>
      </c>
      <c r="K14" s="22">
        <v>9.2474716655053125E-3</v>
      </c>
    </row>
    <row r="15" spans="2:11" ht="24" customHeight="1" thickBot="1">
      <c r="B15" s="8" t="s">
        <v>32</v>
      </c>
      <c r="C15" s="46"/>
      <c r="D15" s="46"/>
      <c r="E15" s="9" t="s">
        <v>33</v>
      </c>
      <c r="F15" s="9"/>
      <c r="G15" s="311"/>
      <c r="H15" s="35"/>
      <c r="I15" s="35"/>
      <c r="J15" s="44">
        <v>30219.13</v>
      </c>
      <c r="K15" s="10">
        <v>3.7657738846380649E-2</v>
      </c>
    </row>
    <row r="16" spans="2:11" ht="24" customHeight="1">
      <c r="B16" s="11" t="s">
        <v>34</v>
      </c>
      <c r="C16" s="47" t="s">
        <v>35</v>
      </c>
      <c r="D16" s="227" t="s">
        <v>36</v>
      </c>
      <c r="E16" s="12" t="s">
        <v>37</v>
      </c>
      <c r="F16" s="13" t="s">
        <v>16</v>
      </c>
      <c r="G16" s="312">
        <v>54.57</v>
      </c>
      <c r="H16" s="36">
        <v>63.67</v>
      </c>
      <c r="I16" s="36">
        <v>75.900000000000006</v>
      </c>
      <c r="J16" s="36">
        <v>4141.8599999999997</v>
      </c>
      <c r="K16" s="14">
        <v>5.1614021389189621E-3</v>
      </c>
    </row>
    <row r="17" spans="2:11" ht="24" customHeight="1">
      <c r="B17" s="15" t="s">
        <v>38</v>
      </c>
      <c r="C17" s="48" t="s">
        <v>39</v>
      </c>
      <c r="D17" s="228" t="s">
        <v>36</v>
      </c>
      <c r="E17" s="16" t="s">
        <v>40</v>
      </c>
      <c r="F17" s="17" t="s">
        <v>16</v>
      </c>
      <c r="G17" s="313">
        <v>508.49</v>
      </c>
      <c r="H17" s="37">
        <v>8.01</v>
      </c>
      <c r="I17" s="37">
        <v>9.5399999999999991</v>
      </c>
      <c r="J17" s="37">
        <v>4850.99</v>
      </c>
      <c r="K17" s="18">
        <v>6.0450884776101785E-3</v>
      </c>
    </row>
    <row r="18" spans="2:11" ht="24" customHeight="1">
      <c r="B18" s="15" t="s">
        <v>41</v>
      </c>
      <c r="C18" s="48" t="s">
        <v>42</v>
      </c>
      <c r="D18" s="228" t="s">
        <v>36</v>
      </c>
      <c r="E18" s="16" t="s">
        <v>43</v>
      </c>
      <c r="F18" s="17" t="s">
        <v>44</v>
      </c>
      <c r="G18" s="313">
        <v>114.38</v>
      </c>
      <c r="H18" s="37">
        <v>69.069999999999993</v>
      </c>
      <c r="I18" s="37">
        <v>82.33</v>
      </c>
      <c r="J18" s="37">
        <v>9416.9</v>
      </c>
      <c r="K18" s="18">
        <v>1.1734922909510696E-2</v>
      </c>
    </row>
    <row r="19" spans="2:11" ht="24" customHeight="1">
      <c r="B19" s="15" t="s">
        <v>41</v>
      </c>
      <c r="C19" s="48" t="s">
        <v>45</v>
      </c>
      <c r="D19" s="228" t="s">
        <v>36</v>
      </c>
      <c r="E19" s="16" t="s">
        <v>46</v>
      </c>
      <c r="F19" s="17" t="s">
        <v>44</v>
      </c>
      <c r="G19" s="313">
        <v>251.91</v>
      </c>
      <c r="H19" s="37">
        <v>6.91</v>
      </c>
      <c r="I19" s="37">
        <v>8.23</v>
      </c>
      <c r="J19" s="37">
        <v>2073.21</v>
      </c>
      <c r="K19" s="18">
        <v>2.583542304285558E-3</v>
      </c>
    </row>
    <row r="20" spans="2:11" ht="24" customHeight="1">
      <c r="B20" s="15" t="s">
        <v>47</v>
      </c>
      <c r="C20" s="48" t="s">
        <v>48</v>
      </c>
      <c r="D20" s="228" t="s">
        <v>36</v>
      </c>
      <c r="E20" s="16" t="s">
        <v>49</v>
      </c>
      <c r="F20" s="17" t="s">
        <v>50</v>
      </c>
      <c r="G20" s="313">
        <v>5</v>
      </c>
      <c r="H20" s="37">
        <v>56.55</v>
      </c>
      <c r="I20" s="37">
        <v>67.41</v>
      </c>
      <c r="J20" s="37">
        <v>337.05</v>
      </c>
      <c r="K20" s="18">
        <v>4.2001675356545998E-4</v>
      </c>
    </row>
    <row r="21" spans="2:11" ht="26.1" customHeight="1">
      <c r="B21" s="15" t="s">
        <v>51</v>
      </c>
      <c r="C21" s="48" t="s">
        <v>52</v>
      </c>
      <c r="D21" s="228" t="s">
        <v>53</v>
      </c>
      <c r="E21" s="16" t="s">
        <v>54</v>
      </c>
      <c r="F21" s="17" t="s">
        <v>16</v>
      </c>
      <c r="G21" s="313">
        <v>6</v>
      </c>
      <c r="H21" s="37">
        <v>8.4700000000000006</v>
      </c>
      <c r="I21" s="37">
        <v>10.09</v>
      </c>
      <c r="J21" s="37">
        <v>60.54</v>
      </c>
      <c r="K21" s="18">
        <v>7.5442261566096867E-5</v>
      </c>
    </row>
    <row r="22" spans="2:11" ht="26.1" customHeight="1">
      <c r="B22" s="15" t="s">
        <v>55</v>
      </c>
      <c r="C22" s="48" t="s">
        <v>56</v>
      </c>
      <c r="D22" s="228" t="s">
        <v>14</v>
      </c>
      <c r="E22" s="16" t="s">
        <v>57</v>
      </c>
      <c r="F22" s="17" t="s">
        <v>50</v>
      </c>
      <c r="G22" s="313">
        <v>4</v>
      </c>
      <c r="H22" s="37">
        <v>271.61</v>
      </c>
      <c r="I22" s="37">
        <v>323.77999999999997</v>
      </c>
      <c r="J22" s="37">
        <v>1295.1199999999999</v>
      </c>
      <c r="K22" s="18">
        <v>1.6139210736617669E-3</v>
      </c>
    </row>
    <row r="23" spans="2:11" ht="24" customHeight="1">
      <c r="B23" s="15" t="s">
        <v>58</v>
      </c>
      <c r="C23" s="48" t="s">
        <v>59</v>
      </c>
      <c r="D23" s="228" t="s">
        <v>19</v>
      </c>
      <c r="E23" s="16" t="s">
        <v>60</v>
      </c>
      <c r="F23" s="17" t="s">
        <v>16</v>
      </c>
      <c r="G23" s="313">
        <v>4.5</v>
      </c>
      <c r="H23" s="37">
        <v>24.06</v>
      </c>
      <c r="I23" s="37">
        <v>28.68</v>
      </c>
      <c r="J23" s="37">
        <v>129.06</v>
      </c>
      <c r="K23" s="18">
        <v>1.6082884502346319E-4</v>
      </c>
    </row>
    <row r="24" spans="2:11" ht="24" customHeight="1">
      <c r="B24" s="15" t="s">
        <v>61</v>
      </c>
      <c r="C24" s="48" t="s">
        <v>62</v>
      </c>
      <c r="D24" s="228" t="s">
        <v>29</v>
      </c>
      <c r="E24" s="16" t="s">
        <v>63</v>
      </c>
      <c r="F24" s="17" t="s">
        <v>64</v>
      </c>
      <c r="G24" s="313">
        <v>1</v>
      </c>
      <c r="H24" s="37">
        <v>2510.5500000000002</v>
      </c>
      <c r="I24" s="37">
        <v>2992.82</v>
      </c>
      <c r="J24" s="37">
        <v>2992.82</v>
      </c>
      <c r="K24" s="18">
        <v>3.7295194790261978E-3</v>
      </c>
    </row>
    <row r="25" spans="2:11" ht="26.1" customHeight="1">
      <c r="B25" s="15" t="s">
        <v>65</v>
      </c>
      <c r="C25" s="48" t="s">
        <v>66</v>
      </c>
      <c r="D25" s="228" t="s">
        <v>14</v>
      </c>
      <c r="E25" s="16" t="s">
        <v>67</v>
      </c>
      <c r="F25" s="17" t="s">
        <v>50</v>
      </c>
      <c r="G25" s="313">
        <v>4</v>
      </c>
      <c r="H25" s="37">
        <v>262.49</v>
      </c>
      <c r="I25" s="37">
        <v>312.91000000000003</v>
      </c>
      <c r="J25" s="37">
        <v>1251.6400000000001</v>
      </c>
      <c r="K25" s="18">
        <v>1.5597382270662284E-3</v>
      </c>
    </row>
    <row r="26" spans="2:11" ht="24" customHeight="1">
      <c r="B26" s="15" t="s">
        <v>68</v>
      </c>
      <c r="C26" s="48" t="s">
        <v>69</v>
      </c>
      <c r="D26" s="228" t="s">
        <v>36</v>
      </c>
      <c r="E26" s="16" t="s">
        <v>70</v>
      </c>
      <c r="F26" s="17" t="s">
        <v>50</v>
      </c>
      <c r="G26" s="313">
        <v>3</v>
      </c>
      <c r="H26" s="37">
        <v>50.88</v>
      </c>
      <c r="I26" s="37">
        <v>60.65</v>
      </c>
      <c r="J26" s="37">
        <v>181.95</v>
      </c>
      <c r="K26" s="18">
        <v>2.2673801605469645E-4</v>
      </c>
    </row>
    <row r="27" spans="2:11" ht="26.1" customHeight="1" thickBot="1">
      <c r="B27" s="19" t="s">
        <v>71</v>
      </c>
      <c r="C27" s="49" t="s">
        <v>72</v>
      </c>
      <c r="D27" s="229" t="s">
        <v>19</v>
      </c>
      <c r="E27" s="20" t="s">
        <v>73</v>
      </c>
      <c r="F27" s="21" t="s">
        <v>74</v>
      </c>
      <c r="G27" s="314">
        <v>123.6</v>
      </c>
      <c r="H27" s="38">
        <v>23.68</v>
      </c>
      <c r="I27" s="38">
        <v>28.22</v>
      </c>
      <c r="J27" s="38">
        <v>3487.99</v>
      </c>
      <c r="K27" s="22">
        <v>4.3465783600913476E-3</v>
      </c>
    </row>
    <row r="28" spans="2:11" ht="24" customHeight="1" thickBot="1">
      <c r="B28" s="8" t="s">
        <v>75</v>
      </c>
      <c r="C28" s="46"/>
      <c r="D28" s="46"/>
      <c r="E28" s="9" t="s">
        <v>76</v>
      </c>
      <c r="F28" s="9"/>
      <c r="G28" s="311"/>
      <c r="H28" s="35"/>
      <c r="I28" s="35"/>
      <c r="J28" s="44">
        <v>40241.49</v>
      </c>
      <c r="K28" s="10">
        <v>5.0147159140889845E-2</v>
      </c>
    </row>
    <row r="29" spans="2:11" ht="26.1" customHeight="1">
      <c r="B29" s="11" t="s">
        <v>77</v>
      </c>
      <c r="C29" s="47" t="s">
        <v>78</v>
      </c>
      <c r="D29" s="227" t="s">
        <v>19</v>
      </c>
      <c r="E29" s="12" t="s">
        <v>79</v>
      </c>
      <c r="F29" s="13" t="s">
        <v>74</v>
      </c>
      <c r="G29" s="312">
        <v>176.58</v>
      </c>
      <c r="H29" s="36">
        <v>135.53</v>
      </c>
      <c r="I29" s="36">
        <v>161.56</v>
      </c>
      <c r="J29" s="36">
        <v>28528.26</v>
      </c>
      <c r="K29" s="14">
        <v>3.5550651683938193E-2</v>
      </c>
    </row>
    <row r="30" spans="2:11" ht="26.1" customHeight="1" thickBot="1">
      <c r="B30" s="19" t="s">
        <v>80</v>
      </c>
      <c r="C30" s="49" t="s">
        <v>81</v>
      </c>
      <c r="D30" s="229" t="s">
        <v>36</v>
      </c>
      <c r="E30" s="20" t="s">
        <v>82</v>
      </c>
      <c r="F30" s="21" t="s">
        <v>16</v>
      </c>
      <c r="G30" s="314">
        <v>1177.21</v>
      </c>
      <c r="H30" s="38">
        <v>8.35</v>
      </c>
      <c r="I30" s="38">
        <v>9.9499999999999993</v>
      </c>
      <c r="J30" s="38">
        <v>11713.23</v>
      </c>
      <c r="K30" s="22">
        <v>1.4596507456951647E-2</v>
      </c>
    </row>
    <row r="31" spans="2:11" ht="24" customHeight="1" thickBot="1">
      <c r="B31" s="8" t="s">
        <v>83</v>
      </c>
      <c r="C31" s="46"/>
      <c r="D31" s="46"/>
      <c r="E31" s="9" t="s">
        <v>84</v>
      </c>
      <c r="F31" s="9"/>
      <c r="G31" s="311"/>
      <c r="H31" s="35"/>
      <c r="I31" s="35"/>
      <c r="J31" s="44">
        <v>2969.76</v>
      </c>
      <c r="K31" s="10">
        <v>3.700783130302805E-3</v>
      </c>
    </row>
    <row r="32" spans="2:11" ht="26.1" customHeight="1">
      <c r="B32" s="11" t="s">
        <v>85</v>
      </c>
      <c r="C32" s="47" t="s">
        <v>86</v>
      </c>
      <c r="D32" s="227" t="s">
        <v>53</v>
      </c>
      <c r="E32" s="12" t="s">
        <v>87</v>
      </c>
      <c r="F32" s="13" t="s">
        <v>88</v>
      </c>
      <c r="G32" s="312">
        <v>13.5</v>
      </c>
      <c r="H32" s="36">
        <v>86.06</v>
      </c>
      <c r="I32" s="36">
        <v>102.59</v>
      </c>
      <c r="J32" s="36">
        <v>1384.96</v>
      </c>
      <c r="K32" s="14">
        <v>1.7258756950542041E-3</v>
      </c>
    </row>
    <row r="33" spans="2:11" ht="24" customHeight="1" thickBot="1">
      <c r="B33" s="19" t="s">
        <v>89</v>
      </c>
      <c r="C33" s="49" t="s">
        <v>90</v>
      </c>
      <c r="D33" s="229" t="s">
        <v>36</v>
      </c>
      <c r="E33" s="20" t="s">
        <v>91</v>
      </c>
      <c r="F33" s="21" t="s">
        <v>50</v>
      </c>
      <c r="G33" s="314">
        <v>1</v>
      </c>
      <c r="H33" s="38">
        <v>1329.42</v>
      </c>
      <c r="I33" s="38">
        <v>1584.8</v>
      </c>
      <c r="J33" s="38">
        <v>1584.8</v>
      </c>
      <c r="K33" s="22">
        <v>1.9749074352486012E-3</v>
      </c>
    </row>
    <row r="34" spans="2:11" ht="24" customHeight="1" thickBot="1">
      <c r="B34" s="8" t="s">
        <v>92</v>
      </c>
      <c r="C34" s="46"/>
      <c r="D34" s="46"/>
      <c r="E34" s="9" t="s">
        <v>93</v>
      </c>
      <c r="F34" s="9"/>
      <c r="G34" s="311"/>
      <c r="H34" s="35"/>
      <c r="I34" s="35"/>
      <c r="J34" s="44">
        <v>153292.93</v>
      </c>
      <c r="K34" s="10">
        <v>0.19102684706464118</v>
      </c>
    </row>
    <row r="35" spans="2:11" ht="26.1" customHeight="1">
      <c r="B35" s="11" t="s">
        <v>94</v>
      </c>
      <c r="C35" s="47" t="s">
        <v>95</v>
      </c>
      <c r="D35" s="227" t="s">
        <v>36</v>
      </c>
      <c r="E35" s="12" t="s">
        <v>96</v>
      </c>
      <c r="F35" s="13" t="s">
        <v>16</v>
      </c>
      <c r="G35" s="312">
        <v>12.96</v>
      </c>
      <c r="H35" s="36">
        <v>153.22999999999999</v>
      </c>
      <c r="I35" s="36">
        <v>182.66</v>
      </c>
      <c r="J35" s="36">
        <v>2367.27</v>
      </c>
      <c r="K35" s="14">
        <v>2.9499868275119608E-3</v>
      </c>
    </row>
    <row r="36" spans="2:11" ht="24" customHeight="1">
      <c r="B36" s="15" t="s">
        <v>97</v>
      </c>
      <c r="C36" s="48" t="s">
        <v>98</v>
      </c>
      <c r="D36" s="228" t="s">
        <v>36</v>
      </c>
      <c r="E36" s="16" t="s">
        <v>99</v>
      </c>
      <c r="F36" s="17" t="s">
        <v>16</v>
      </c>
      <c r="G36" s="313">
        <v>47.15</v>
      </c>
      <c r="H36" s="37">
        <v>61.6</v>
      </c>
      <c r="I36" s="37">
        <v>73.430000000000007</v>
      </c>
      <c r="J36" s="37">
        <v>3462.22</v>
      </c>
      <c r="K36" s="18">
        <v>4.3144649296229251E-3</v>
      </c>
    </row>
    <row r="37" spans="2:11" ht="26.1" customHeight="1">
      <c r="B37" s="15" t="s">
        <v>100</v>
      </c>
      <c r="C37" s="48" t="s">
        <v>101</v>
      </c>
      <c r="D37" s="228" t="s">
        <v>19</v>
      </c>
      <c r="E37" s="16" t="s">
        <v>102</v>
      </c>
      <c r="F37" s="17" t="s">
        <v>16</v>
      </c>
      <c r="G37" s="313">
        <v>819.7</v>
      </c>
      <c r="H37" s="37">
        <v>136.43</v>
      </c>
      <c r="I37" s="37">
        <v>162.63</v>
      </c>
      <c r="J37" s="37">
        <v>133307.81</v>
      </c>
      <c r="K37" s="18">
        <v>0.16612227735090093</v>
      </c>
    </row>
    <row r="38" spans="2:11" ht="24" customHeight="1">
      <c r="B38" s="15" t="s">
        <v>103</v>
      </c>
      <c r="C38" s="48" t="s">
        <v>104</v>
      </c>
      <c r="D38" s="228" t="s">
        <v>36</v>
      </c>
      <c r="E38" s="16" t="s">
        <v>105</v>
      </c>
      <c r="F38" s="17" t="s">
        <v>16</v>
      </c>
      <c r="G38" s="313">
        <v>819.7</v>
      </c>
      <c r="H38" s="37">
        <v>7.55</v>
      </c>
      <c r="I38" s="37">
        <v>9</v>
      </c>
      <c r="J38" s="37">
        <v>7377.3</v>
      </c>
      <c r="K38" s="18">
        <v>9.1932638957972646E-3</v>
      </c>
    </row>
    <row r="39" spans="2:11" ht="26.1" customHeight="1" thickBot="1">
      <c r="B39" s="19" t="s">
        <v>106</v>
      </c>
      <c r="C39" s="49" t="s">
        <v>107</v>
      </c>
      <c r="D39" s="229" t="s">
        <v>36</v>
      </c>
      <c r="E39" s="20" t="s">
        <v>108</v>
      </c>
      <c r="F39" s="21" t="s">
        <v>44</v>
      </c>
      <c r="G39" s="314">
        <v>491.54</v>
      </c>
      <c r="H39" s="38">
        <v>11.57</v>
      </c>
      <c r="I39" s="38">
        <v>13.79</v>
      </c>
      <c r="J39" s="38">
        <v>6778.33</v>
      </c>
      <c r="K39" s="22">
        <v>8.4468540608080827E-3</v>
      </c>
    </row>
    <row r="40" spans="2:11" ht="24" customHeight="1" thickBot="1">
      <c r="B40" s="8" t="s">
        <v>109</v>
      </c>
      <c r="C40" s="46"/>
      <c r="D40" s="46"/>
      <c r="E40" s="9" t="s">
        <v>110</v>
      </c>
      <c r="F40" s="9"/>
      <c r="G40" s="311"/>
      <c r="H40" s="35"/>
      <c r="I40" s="35"/>
      <c r="J40" s="44">
        <v>183135.06</v>
      </c>
      <c r="K40" s="10">
        <v>0.22821478524021874</v>
      </c>
    </row>
    <row r="41" spans="2:11" ht="24" customHeight="1" thickBot="1">
      <c r="B41" s="8" t="s">
        <v>111</v>
      </c>
      <c r="C41" s="46"/>
      <c r="D41" s="46"/>
      <c r="E41" s="9" t="s">
        <v>112</v>
      </c>
      <c r="F41" s="9"/>
      <c r="G41" s="311"/>
      <c r="H41" s="35"/>
      <c r="I41" s="35"/>
      <c r="J41" s="44">
        <v>7989.53</v>
      </c>
      <c r="K41" s="10">
        <v>9.9561977543802093E-3</v>
      </c>
    </row>
    <row r="42" spans="2:11" ht="26.1" customHeight="1">
      <c r="B42" s="11" t="s">
        <v>113</v>
      </c>
      <c r="C42" s="47" t="s">
        <v>114</v>
      </c>
      <c r="D42" s="227" t="s">
        <v>29</v>
      </c>
      <c r="E42" s="12" t="s">
        <v>115</v>
      </c>
      <c r="F42" s="13" t="s">
        <v>74</v>
      </c>
      <c r="G42" s="312">
        <v>2.5</v>
      </c>
      <c r="H42" s="36">
        <v>1557.5</v>
      </c>
      <c r="I42" s="36">
        <v>1856.69</v>
      </c>
      <c r="J42" s="36">
        <v>4641.72</v>
      </c>
      <c r="K42" s="14">
        <v>5.7843054898675771E-3</v>
      </c>
    </row>
    <row r="43" spans="2:11" ht="39" customHeight="1">
      <c r="B43" s="15" t="s">
        <v>116</v>
      </c>
      <c r="C43" s="48" t="s">
        <v>117</v>
      </c>
      <c r="D43" s="228" t="s">
        <v>14</v>
      </c>
      <c r="E43" s="16" t="s">
        <v>118</v>
      </c>
      <c r="F43" s="17" t="s">
        <v>44</v>
      </c>
      <c r="G43" s="313">
        <v>37.46</v>
      </c>
      <c r="H43" s="37">
        <v>58.08</v>
      </c>
      <c r="I43" s="37">
        <v>69.23</v>
      </c>
      <c r="J43" s="37">
        <v>2593.35</v>
      </c>
      <c r="K43" s="18">
        <v>3.2317176913187529E-3</v>
      </c>
    </row>
    <row r="44" spans="2:11" ht="24" customHeight="1">
      <c r="B44" s="15" t="s">
        <v>119</v>
      </c>
      <c r="C44" s="48" t="s">
        <v>120</v>
      </c>
      <c r="D44" s="228" t="s">
        <v>19</v>
      </c>
      <c r="E44" s="16" t="s">
        <v>121</v>
      </c>
      <c r="F44" s="17" t="s">
        <v>74</v>
      </c>
      <c r="G44" s="313">
        <v>2.5</v>
      </c>
      <c r="H44" s="37">
        <v>74.239999999999995</v>
      </c>
      <c r="I44" s="37">
        <v>88.5</v>
      </c>
      <c r="J44" s="37">
        <v>221.25</v>
      </c>
      <c r="K44" s="18">
        <v>2.7571193213576033E-4</v>
      </c>
    </row>
    <row r="45" spans="2:11" ht="26.1" customHeight="1" thickBot="1">
      <c r="B45" s="19" t="s">
        <v>122</v>
      </c>
      <c r="C45" s="49" t="s">
        <v>123</v>
      </c>
      <c r="D45" s="229" t="s">
        <v>19</v>
      </c>
      <c r="E45" s="20" t="s">
        <v>124</v>
      </c>
      <c r="F45" s="21" t="s">
        <v>16</v>
      </c>
      <c r="G45" s="314">
        <v>14.2</v>
      </c>
      <c r="H45" s="38">
        <v>31.5</v>
      </c>
      <c r="I45" s="38">
        <v>37.549999999999997</v>
      </c>
      <c r="J45" s="38">
        <v>533.21</v>
      </c>
      <c r="K45" s="22">
        <v>6.6446264105811869E-4</v>
      </c>
    </row>
    <row r="46" spans="2:11" ht="24" customHeight="1" thickBot="1">
      <c r="B46" s="8" t="s">
        <v>125</v>
      </c>
      <c r="C46" s="46"/>
      <c r="D46" s="46"/>
      <c r="E46" s="9" t="s">
        <v>126</v>
      </c>
      <c r="F46" s="9"/>
      <c r="G46" s="311"/>
      <c r="H46" s="35"/>
      <c r="I46" s="35"/>
      <c r="J46" s="44">
        <v>33252.5</v>
      </c>
      <c r="K46" s="10">
        <v>4.143778993601975E-2</v>
      </c>
    </row>
    <row r="47" spans="2:11" ht="24" customHeight="1" thickBot="1">
      <c r="B47" s="8" t="s">
        <v>127</v>
      </c>
      <c r="C47" s="46"/>
      <c r="D47" s="46"/>
      <c r="E47" s="9" t="s">
        <v>128</v>
      </c>
      <c r="F47" s="9"/>
      <c r="G47" s="311"/>
      <c r="H47" s="35"/>
      <c r="I47" s="35"/>
      <c r="J47" s="44">
        <v>8601.08</v>
      </c>
      <c r="K47" s="10">
        <v>1.0718284227137833E-2</v>
      </c>
    </row>
    <row r="48" spans="2:11" ht="26.1" customHeight="1" thickBot="1">
      <c r="B48" s="23" t="s">
        <v>129</v>
      </c>
      <c r="C48" s="50" t="s">
        <v>130</v>
      </c>
      <c r="D48" s="230" t="s">
        <v>19</v>
      </c>
      <c r="E48" s="24" t="s">
        <v>131</v>
      </c>
      <c r="F48" s="25" t="s">
        <v>74</v>
      </c>
      <c r="G48" s="315">
        <v>2.14</v>
      </c>
      <c r="H48" s="39">
        <v>3371.53</v>
      </c>
      <c r="I48" s="39">
        <v>4019.2</v>
      </c>
      <c r="J48" s="39">
        <v>8601.08</v>
      </c>
      <c r="K48" s="26">
        <v>1.0718284227137833E-2</v>
      </c>
    </row>
    <row r="49" spans="2:11" ht="24" customHeight="1" thickBot="1">
      <c r="B49" s="8" t="s">
        <v>132</v>
      </c>
      <c r="C49" s="46"/>
      <c r="D49" s="46"/>
      <c r="E49" s="9" t="s">
        <v>133</v>
      </c>
      <c r="F49" s="9"/>
      <c r="G49" s="311"/>
      <c r="H49" s="35"/>
      <c r="I49" s="35"/>
      <c r="J49" s="44">
        <v>13625.08</v>
      </c>
      <c r="K49" s="10">
        <v>1.6978970089510985E-2</v>
      </c>
    </row>
    <row r="50" spans="2:11" ht="26.1" customHeight="1" thickBot="1">
      <c r="B50" s="23" t="s">
        <v>134</v>
      </c>
      <c r="C50" s="50" t="s">
        <v>130</v>
      </c>
      <c r="D50" s="230" t="s">
        <v>19</v>
      </c>
      <c r="E50" s="24" t="s">
        <v>131</v>
      </c>
      <c r="F50" s="25" t="s">
        <v>74</v>
      </c>
      <c r="G50" s="315">
        <v>3.39</v>
      </c>
      <c r="H50" s="39">
        <v>3371.53</v>
      </c>
      <c r="I50" s="39">
        <v>4019.2</v>
      </c>
      <c r="J50" s="39">
        <v>13625.08</v>
      </c>
      <c r="K50" s="26">
        <v>1.6978970089510985E-2</v>
      </c>
    </row>
    <row r="51" spans="2:11" ht="24" customHeight="1" thickBot="1">
      <c r="B51" s="8" t="s">
        <v>135</v>
      </c>
      <c r="C51" s="46"/>
      <c r="D51" s="46"/>
      <c r="E51" s="9" t="s">
        <v>136</v>
      </c>
      <c r="F51" s="9"/>
      <c r="G51" s="311"/>
      <c r="H51" s="35"/>
      <c r="I51" s="35"/>
      <c r="J51" s="44">
        <v>11026.34</v>
      </c>
      <c r="K51" s="10">
        <v>1.3740535619370936E-2</v>
      </c>
    </row>
    <row r="52" spans="2:11" ht="24" customHeight="1" thickBot="1">
      <c r="B52" s="23" t="s">
        <v>137</v>
      </c>
      <c r="C52" s="50" t="s">
        <v>138</v>
      </c>
      <c r="D52" s="230" t="s">
        <v>19</v>
      </c>
      <c r="E52" s="24" t="s">
        <v>139</v>
      </c>
      <c r="F52" s="25" t="s">
        <v>16</v>
      </c>
      <c r="G52" s="315">
        <v>82.28</v>
      </c>
      <c r="H52" s="39">
        <v>112.42</v>
      </c>
      <c r="I52" s="39">
        <v>134.01</v>
      </c>
      <c r="J52" s="39">
        <v>11026.34</v>
      </c>
      <c r="K52" s="26">
        <v>1.3740535619370936E-2</v>
      </c>
    </row>
    <row r="53" spans="2:11" ht="24" customHeight="1" thickBot="1">
      <c r="B53" s="8" t="s">
        <v>140</v>
      </c>
      <c r="C53" s="46"/>
      <c r="D53" s="46"/>
      <c r="E53" s="9" t="s">
        <v>141</v>
      </c>
      <c r="F53" s="9"/>
      <c r="G53" s="311"/>
      <c r="H53" s="35"/>
      <c r="I53" s="35"/>
      <c r="J53" s="44">
        <v>3635.18</v>
      </c>
      <c r="K53" s="10">
        <v>4.530000006604625E-3</v>
      </c>
    </row>
    <row r="54" spans="2:11" ht="24" customHeight="1">
      <c r="B54" s="11" t="s">
        <v>142</v>
      </c>
      <c r="C54" s="47" t="s">
        <v>98</v>
      </c>
      <c r="D54" s="227" t="s">
        <v>36</v>
      </c>
      <c r="E54" s="12" t="s">
        <v>99</v>
      </c>
      <c r="F54" s="13" t="s">
        <v>16</v>
      </c>
      <c r="G54" s="312">
        <v>23.16</v>
      </c>
      <c r="H54" s="36">
        <v>61.6</v>
      </c>
      <c r="I54" s="36">
        <v>73.430000000000007</v>
      </c>
      <c r="J54" s="36">
        <v>1700.63</v>
      </c>
      <c r="K54" s="14">
        <v>2.119249641347065E-3</v>
      </c>
    </row>
    <row r="55" spans="2:11" ht="65.099999999999994" customHeight="1" thickBot="1">
      <c r="B55" s="19" t="s">
        <v>143</v>
      </c>
      <c r="C55" s="49" t="s">
        <v>144</v>
      </c>
      <c r="D55" s="229" t="s">
        <v>53</v>
      </c>
      <c r="E55" s="20" t="s">
        <v>145</v>
      </c>
      <c r="F55" s="21" t="s">
        <v>16</v>
      </c>
      <c r="G55" s="314">
        <v>23.16</v>
      </c>
      <c r="H55" s="38">
        <v>70.069999999999993</v>
      </c>
      <c r="I55" s="38">
        <v>83.53</v>
      </c>
      <c r="J55" s="38">
        <v>1934.55</v>
      </c>
      <c r="K55" s="22">
        <v>2.41075036525756E-3</v>
      </c>
    </row>
    <row r="56" spans="2:11" ht="24" customHeight="1" thickBot="1">
      <c r="B56" s="8" t="s">
        <v>146</v>
      </c>
      <c r="C56" s="46"/>
      <c r="D56" s="46"/>
      <c r="E56" s="9" t="s">
        <v>147</v>
      </c>
      <c r="F56" s="9"/>
      <c r="G56" s="311"/>
      <c r="H56" s="35"/>
      <c r="I56" s="35"/>
      <c r="J56" s="44">
        <v>21278.19</v>
      </c>
      <c r="K56" s="10">
        <v>2.651593616836978E-2</v>
      </c>
    </row>
    <row r="57" spans="2:11" ht="24" customHeight="1">
      <c r="B57" s="11" t="s">
        <v>148</v>
      </c>
      <c r="C57" s="47" t="s">
        <v>149</v>
      </c>
      <c r="D57" s="227" t="s">
        <v>19</v>
      </c>
      <c r="E57" s="12" t="s">
        <v>150</v>
      </c>
      <c r="F57" s="13" t="s">
        <v>16</v>
      </c>
      <c r="G57" s="312">
        <v>172.78</v>
      </c>
      <c r="H57" s="36">
        <v>13.65</v>
      </c>
      <c r="I57" s="36">
        <v>16.27</v>
      </c>
      <c r="J57" s="36">
        <v>2811.13</v>
      </c>
      <c r="K57" s="14">
        <v>3.5031054634341238E-3</v>
      </c>
    </row>
    <row r="58" spans="2:11" ht="24" customHeight="1">
      <c r="B58" s="15" t="s">
        <v>151</v>
      </c>
      <c r="C58" s="48" t="s">
        <v>152</v>
      </c>
      <c r="D58" s="228" t="s">
        <v>19</v>
      </c>
      <c r="E58" s="16" t="s">
        <v>153</v>
      </c>
      <c r="F58" s="17" t="s">
        <v>16</v>
      </c>
      <c r="G58" s="313">
        <v>172.78</v>
      </c>
      <c r="H58" s="37">
        <v>34.409999999999997</v>
      </c>
      <c r="I58" s="37">
        <v>41.02</v>
      </c>
      <c r="J58" s="37">
        <v>7087.43</v>
      </c>
      <c r="K58" s="18">
        <v>8.8320407646415907E-3</v>
      </c>
    </row>
    <row r="59" spans="2:11" ht="24" customHeight="1">
      <c r="B59" s="15" t="s">
        <v>154</v>
      </c>
      <c r="C59" s="48" t="s">
        <v>155</v>
      </c>
      <c r="D59" s="228" t="s">
        <v>19</v>
      </c>
      <c r="E59" s="16" t="s">
        <v>156</v>
      </c>
      <c r="F59" s="17" t="s">
        <v>16</v>
      </c>
      <c r="G59" s="313">
        <v>172.78</v>
      </c>
      <c r="H59" s="37">
        <v>40.04</v>
      </c>
      <c r="I59" s="37">
        <v>47.73</v>
      </c>
      <c r="J59" s="37">
        <v>8246.7800000000007</v>
      </c>
      <c r="K59" s="18">
        <v>1.0276771289032975E-2</v>
      </c>
    </row>
    <row r="60" spans="2:11" ht="24" customHeight="1">
      <c r="B60" s="15" t="s">
        <v>157</v>
      </c>
      <c r="C60" s="48" t="s">
        <v>158</v>
      </c>
      <c r="D60" s="228" t="s">
        <v>36</v>
      </c>
      <c r="E60" s="16" t="s">
        <v>159</v>
      </c>
      <c r="F60" s="17" t="s">
        <v>16</v>
      </c>
      <c r="G60" s="313">
        <v>8.84</v>
      </c>
      <c r="H60" s="37">
        <v>148.78</v>
      </c>
      <c r="I60" s="37">
        <v>177.36</v>
      </c>
      <c r="J60" s="37">
        <v>1567.86</v>
      </c>
      <c r="K60" s="18">
        <v>1.9537975589530993E-3</v>
      </c>
    </row>
    <row r="61" spans="2:11" ht="24" customHeight="1" thickBot="1">
      <c r="B61" s="19" t="s">
        <v>160</v>
      </c>
      <c r="C61" s="49" t="s">
        <v>161</v>
      </c>
      <c r="D61" s="229" t="s">
        <v>36</v>
      </c>
      <c r="E61" s="20" t="s">
        <v>162</v>
      </c>
      <c r="F61" s="21" t="s">
        <v>16</v>
      </c>
      <c r="G61" s="314">
        <v>79.2</v>
      </c>
      <c r="H61" s="38">
        <v>16.579999999999998</v>
      </c>
      <c r="I61" s="38">
        <v>19.760000000000002</v>
      </c>
      <c r="J61" s="38">
        <v>1564.99</v>
      </c>
      <c r="K61" s="22">
        <v>1.9502210923079935E-3</v>
      </c>
    </row>
    <row r="62" spans="2:11" ht="24" customHeight="1" thickBot="1">
      <c r="B62" s="8" t="s">
        <v>163</v>
      </c>
      <c r="C62" s="46"/>
      <c r="D62" s="46"/>
      <c r="E62" s="9" t="s">
        <v>164</v>
      </c>
      <c r="F62" s="9"/>
      <c r="G62" s="311"/>
      <c r="H62" s="35"/>
      <c r="I62" s="35"/>
      <c r="J62" s="44">
        <v>68142.649999999994</v>
      </c>
      <c r="K62" s="10">
        <v>8.4916346632094325E-2</v>
      </c>
    </row>
    <row r="63" spans="2:11" ht="26.1" customHeight="1">
      <c r="B63" s="11" t="s">
        <v>165</v>
      </c>
      <c r="C63" s="47" t="s">
        <v>166</v>
      </c>
      <c r="D63" s="227" t="s">
        <v>53</v>
      </c>
      <c r="E63" s="12" t="s">
        <v>167</v>
      </c>
      <c r="F63" s="13" t="s">
        <v>16</v>
      </c>
      <c r="G63" s="312">
        <v>24.58</v>
      </c>
      <c r="H63" s="36">
        <v>152.41999999999999</v>
      </c>
      <c r="I63" s="36">
        <v>181.69</v>
      </c>
      <c r="J63" s="36">
        <v>4465.9399999999996</v>
      </c>
      <c r="K63" s="14">
        <v>5.5652562540220449E-3</v>
      </c>
    </row>
    <row r="64" spans="2:11" ht="26.1" customHeight="1">
      <c r="B64" s="15" t="s">
        <v>168</v>
      </c>
      <c r="C64" s="48" t="s">
        <v>169</v>
      </c>
      <c r="D64" s="228" t="s">
        <v>19</v>
      </c>
      <c r="E64" s="16" t="s">
        <v>170</v>
      </c>
      <c r="F64" s="17" t="s">
        <v>171</v>
      </c>
      <c r="G64" s="313">
        <v>194.96</v>
      </c>
      <c r="H64" s="37">
        <v>23.42</v>
      </c>
      <c r="I64" s="37">
        <v>27.91</v>
      </c>
      <c r="J64" s="37">
        <v>5441.33</v>
      </c>
      <c r="K64" s="18">
        <v>6.7807439895515333E-3</v>
      </c>
    </row>
    <row r="65" spans="2:11" ht="39" customHeight="1">
      <c r="B65" s="15" t="s">
        <v>172</v>
      </c>
      <c r="C65" s="48" t="s">
        <v>173</v>
      </c>
      <c r="D65" s="228" t="s">
        <v>53</v>
      </c>
      <c r="E65" s="16" t="s">
        <v>174</v>
      </c>
      <c r="F65" s="17" t="s">
        <v>16</v>
      </c>
      <c r="G65" s="313">
        <v>24.58</v>
      </c>
      <c r="H65" s="37">
        <v>323.67</v>
      </c>
      <c r="I65" s="37">
        <v>385.84</v>
      </c>
      <c r="J65" s="37">
        <v>9483.94</v>
      </c>
      <c r="K65" s="18">
        <v>1.1818465182642363E-2</v>
      </c>
    </row>
    <row r="66" spans="2:11" ht="26.1" customHeight="1">
      <c r="B66" s="15" t="s">
        <v>175</v>
      </c>
      <c r="C66" s="48" t="s">
        <v>176</v>
      </c>
      <c r="D66" s="228" t="s">
        <v>19</v>
      </c>
      <c r="E66" s="16" t="s">
        <v>177</v>
      </c>
      <c r="F66" s="17" t="s">
        <v>74</v>
      </c>
      <c r="G66" s="313">
        <v>0.37</v>
      </c>
      <c r="H66" s="37">
        <v>4301.17</v>
      </c>
      <c r="I66" s="37">
        <v>5127.42</v>
      </c>
      <c r="J66" s="37">
        <v>1897.14</v>
      </c>
      <c r="K66" s="18">
        <v>2.3641316833086391E-3</v>
      </c>
    </row>
    <row r="67" spans="2:11" ht="26.1" customHeight="1">
      <c r="B67" s="15" t="s">
        <v>178</v>
      </c>
      <c r="C67" s="48" t="s">
        <v>179</v>
      </c>
      <c r="D67" s="228" t="s">
        <v>19</v>
      </c>
      <c r="E67" s="16" t="s">
        <v>180</v>
      </c>
      <c r="F67" s="17" t="s">
        <v>74</v>
      </c>
      <c r="G67" s="313">
        <v>0.4</v>
      </c>
      <c r="H67" s="37">
        <v>2927.07</v>
      </c>
      <c r="I67" s="37">
        <v>3489.36</v>
      </c>
      <c r="J67" s="37">
        <v>1395.74</v>
      </c>
      <c r="K67" s="18">
        <v>1.7393092526967961E-3</v>
      </c>
    </row>
    <row r="68" spans="2:11" ht="26.1" customHeight="1">
      <c r="B68" s="15" t="s">
        <v>181</v>
      </c>
      <c r="C68" s="48" t="s">
        <v>182</v>
      </c>
      <c r="D68" s="228" t="s">
        <v>53</v>
      </c>
      <c r="E68" s="16" t="s">
        <v>183</v>
      </c>
      <c r="F68" s="17" t="s">
        <v>64</v>
      </c>
      <c r="G68" s="313">
        <v>16</v>
      </c>
      <c r="H68" s="37">
        <v>442.57</v>
      </c>
      <c r="I68" s="37">
        <v>527.58000000000004</v>
      </c>
      <c r="J68" s="37">
        <v>8441.2800000000007</v>
      </c>
      <c r="K68" s="18">
        <v>1.051914855818735E-2</v>
      </c>
    </row>
    <row r="69" spans="2:11" ht="24" customHeight="1">
      <c r="B69" s="15" t="s">
        <v>184</v>
      </c>
      <c r="C69" s="48" t="s">
        <v>185</v>
      </c>
      <c r="D69" s="228" t="s">
        <v>36</v>
      </c>
      <c r="E69" s="16" t="s">
        <v>186</v>
      </c>
      <c r="F69" s="17" t="s">
        <v>16</v>
      </c>
      <c r="G69" s="313">
        <v>67.14</v>
      </c>
      <c r="H69" s="37">
        <v>114.99</v>
      </c>
      <c r="I69" s="37">
        <v>137.07</v>
      </c>
      <c r="J69" s="37">
        <v>9202.8700000000008</v>
      </c>
      <c r="K69" s="18">
        <v>1.1468208220990846E-2</v>
      </c>
    </row>
    <row r="70" spans="2:11" ht="24" customHeight="1">
      <c r="B70" s="15" t="s">
        <v>187</v>
      </c>
      <c r="C70" s="48" t="s">
        <v>188</v>
      </c>
      <c r="D70" s="228" t="s">
        <v>19</v>
      </c>
      <c r="E70" s="16" t="s">
        <v>189</v>
      </c>
      <c r="F70" s="17" t="s">
        <v>16</v>
      </c>
      <c r="G70" s="313">
        <v>67.14</v>
      </c>
      <c r="H70" s="37">
        <v>273.14</v>
      </c>
      <c r="I70" s="37">
        <v>325.61</v>
      </c>
      <c r="J70" s="37">
        <v>21861.45</v>
      </c>
      <c r="K70" s="18">
        <v>2.7242768898482792E-2</v>
      </c>
    </row>
    <row r="71" spans="2:11" ht="24" customHeight="1" thickBot="1">
      <c r="B71" s="19" t="s">
        <v>190</v>
      </c>
      <c r="C71" s="49" t="s">
        <v>191</v>
      </c>
      <c r="D71" s="229" t="s">
        <v>19</v>
      </c>
      <c r="E71" s="20" t="s">
        <v>192</v>
      </c>
      <c r="F71" s="21" t="s">
        <v>50</v>
      </c>
      <c r="G71" s="314">
        <v>16</v>
      </c>
      <c r="H71" s="38">
        <v>312.11</v>
      </c>
      <c r="I71" s="38">
        <v>372.06</v>
      </c>
      <c r="J71" s="38">
        <v>5952.96</v>
      </c>
      <c r="K71" s="22">
        <v>7.4183145922119588E-3</v>
      </c>
    </row>
    <row r="72" spans="2:11" ht="24" customHeight="1" thickBot="1">
      <c r="B72" s="8" t="s">
        <v>193</v>
      </c>
      <c r="C72" s="46"/>
      <c r="D72" s="46"/>
      <c r="E72" s="9" t="s">
        <v>194</v>
      </c>
      <c r="F72" s="9"/>
      <c r="G72" s="311"/>
      <c r="H72" s="35"/>
      <c r="I72" s="35"/>
      <c r="J72" s="44">
        <v>8438.06</v>
      </c>
      <c r="K72" s="10">
        <v>1.0515135937073329E-2</v>
      </c>
    </row>
    <row r="73" spans="2:11" ht="26.1" customHeight="1">
      <c r="B73" s="11" t="s">
        <v>195</v>
      </c>
      <c r="C73" s="47" t="s">
        <v>196</v>
      </c>
      <c r="D73" s="227" t="s">
        <v>53</v>
      </c>
      <c r="E73" s="12" t="s">
        <v>197</v>
      </c>
      <c r="F73" s="13" t="s">
        <v>16</v>
      </c>
      <c r="G73" s="312">
        <v>6.78</v>
      </c>
      <c r="H73" s="36">
        <v>347.76</v>
      </c>
      <c r="I73" s="36">
        <v>414.56</v>
      </c>
      <c r="J73" s="36">
        <v>2810.71</v>
      </c>
      <c r="K73" s="14">
        <v>3.5025820780714258E-3</v>
      </c>
    </row>
    <row r="74" spans="2:11" ht="51.95" customHeight="1">
      <c r="B74" s="15" t="s">
        <v>198</v>
      </c>
      <c r="C74" s="48" t="s">
        <v>199</v>
      </c>
      <c r="D74" s="228" t="s">
        <v>53</v>
      </c>
      <c r="E74" s="16" t="s">
        <v>200</v>
      </c>
      <c r="F74" s="17" t="s">
        <v>16</v>
      </c>
      <c r="G74" s="313">
        <v>6.78</v>
      </c>
      <c r="H74" s="37">
        <v>34.22</v>
      </c>
      <c r="I74" s="37">
        <v>40.79</v>
      </c>
      <c r="J74" s="37">
        <v>276.55</v>
      </c>
      <c r="K74" s="18">
        <v>3.4462433822438201E-4</v>
      </c>
    </row>
    <row r="75" spans="2:11" ht="26.1" customHeight="1" thickBot="1">
      <c r="B75" s="19" t="s">
        <v>201</v>
      </c>
      <c r="C75" s="49" t="s">
        <v>202</v>
      </c>
      <c r="D75" s="229" t="s">
        <v>36</v>
      </c>
      <c r="E75" s="20" t="s">
        <v>203</v>
      </c>
      <c r="F75" s="21" t="s">
        <v>50</v>
      </c>
      <c r="G75" s="314">
        <v>4</v>
      </c>
      <c r="H75" s="38">
        <v>1122.1400000000001</v>
      </c>
      <c r="I75" s="38">
        <v>1337.7</v>
      </c>
      <c r="J75" s="38">
        <v>5350.8</v>
      </c>
      <c r="K75" s="22">
        <v>6.6679295207775205E-3</v>
      </c>
    </row>
    <row r="76" spans="2:11" ht="24" customHeight="1" thickBot="1">
      <c r="B76" s="8" t="s">
        <v>204</v>
      </c>
      <c r="C76" s="46"/>
      <c r="D76" s="46"/>
      <c r="E76" s="9" t="s">
        <v>205</v>
      </c>
      <c r="F76" s="9"/>
      <c r="G76" s="311"/>
      <c r="H76" s="35"/>
      <c r="I76" s="35"/>
      <c r="J76" s="44">
        <v>2591.23</v>
      </c>
      <c r="K76" s="10">
        <v>3.2290758413927516E-3</v>
      </c>
    </row>
    <row r="77" spans="2:11" ht="26.1" customHeight="1">
      <c r="B77" s="11" t="s">
        <v>206</v>
      </c>
      <c r="C77" s="47" t="s">
        <v>207</v>
      </c>
      <c r="D77" s="227" t="s">
        <v>36</v>
      </c>
      <c r="E77" s="12" t="s">
        <v>208</v>
      </c>
      <c r="F77" s="13" t="s">
        <v>16</v>
      </c>
      <c r="G77" s="312">
        <v>21.68</v>
      </c>
      <c r="H77" s="36">
        <v>56.79</v>
      </c>
      <c r="I77" s="36">
        <v>67.69</v>
      </c>
      <c r="J77" s="36">
        <v>1467.51</v>
      </c>
      <c r="K77" s="14">
        <v>1.8287458419369476E-3</v>
      </c>
    </row>
    <row r="78" spans="2:11" ht="26.1" customHeight="1" thickBot="1">
      <c r="B78" s="19" t="s">
        <v>209</v>
      </c>
      <c r="C78" s="49" t="s">
        <v>210</v>
      </c>
      <c r="D78" s="229" t="s">
        <v>36</v>
      </c>
      <c r="E78" s="20" t="s">
        <v>211</v>
      </c>
      <c r="F78" s="21" t="s">
        <v>16</v>
      </c>
      <c r="G78" s="314">
        <v>30.88</v>
      </c>
      <c r="H78" s="38">
        <v>30.53</v>
      </c>
      <c r="I78" s="38">
        <v>36.39</v>
      </c>
      <c r="J78" s="38">
        <v>1123.72</v>
      </c>
      <c r="K78" s="22">
        <v>1.4003299994558038E-3</v>
      </c>
    </row>
    <row r="79" spans="2:11" ht="24" customHeight="1" thickBot="1">
      <c r="B79" s="8" t="s">
        <v>212</v>
      </c>
      <c r="C79" s="46"/>
      <c r="D79" s="46"/>
      <c r="E79" s="9" t="s">
        <v>213</v>
      </c>
      <c r="F79" s="9"/>
      <c r="G79" s="311"/>
      <c r="H79" s="35"/>
      <c r="I79" s="35"/>
      <c r="J79" s="44">
        <v>4419.66</v>
      </c>
      <c r="K79" s="10">
        <v>5.5075841716751839E-3</v>
      </c>
    </row>
    <row r="80" spans="2:11" ht="24" customHeight="1">
      <c r="B80" s="11" t="s">
        <v>214</v>
      </c>
      <c r="C80" s="47" t="s">
        <v>215</v>
      </c>
      <c r="D80" s="227" t="s">
        <v>19</v>
      </c>
      <c r="E80" s="12" t="s">
        <v>216</v>
      </c>
      <c r="F80" s="13" t="s">
        <v>16</v>
      </c>
      <c r="G80" s="312">
        <v>2.64</v>
      </c>
      <c r="H80" s="36">
        <v>854.41</v>
      </c>
      <c r="I80" s="36">
        <v>1018.54</v>
      </c>
      <c r="J80" s="36">
        <v>2688.94</v>
      </c>
      <c r="K80" s="14">
        <v>3.3508377075576559E-3</v>
      </c>
    </row>
    <row r="81" spans="2:11" ht="26.1" customHeight="1" thickBot="1">
      <c r="B81" s="19" t="s">
        <v>217</v>
      </c>
      <c r="C81" s="49" t="s">
        <v>218</v>
      </c>
      <c r="D81" s="229" t="s">
        <v>36</v>
      </c>
      <c r="E81" s="20" t="s">
        <v>219</v>
      </c>
      <c r="F81" s="21" t="s">
        <v>50</v>
      </c>
      <c r="G81" s="314">
        <v>4</v>
      </c>
      <c r="H81" s="38">
        <v>362.96</v>
      </c>
      <c r="I81" s="38">
        <v>432.68</v>
      </c>
      <c r="J81" s="38">
        <v>1730.72</v>
      </c>
      <c r="K81" s="22">
        <v>2.156746464117528E-3</v>
      </c>
    </row>
    <row r="82" spans="2:11" ht="24" customHeight="1" thickBot="1">
      <c r="B82" s="8" t="s">
        <v>220</v>
      </c>
      <c r="C82" s="46"/>
      <c r="D82" s="46"/>
      <c r="E82" s="9" t="s">
        <v>221</v>
      </c>
      <c r="F82" s="9"/>
      <c r="G82" s="311"/>
      <c r="H82" s="35"/>
      <c r="I82" s="35"/>
      <c r="J82" s="44">
        <v>27883.7</v>
      </c>
      <c r="K82" s="10">
        <v>3.4747429613983728E-2</v>
      </c>
    </row>
    <row r="83" spans="2:11" ht="26.1" customHeight="1">
      <c r="B83" s="11" t="s">
        <v>222</v>
      </c>
      <c r="C83" s="47" t="s">
        <v>223</v>
      </c>
      <c r="D83" s="227" t="s">
        <v>19</v>
      </c>
      <c r="E83" s="12" t="s">
        <v>224</v>
      </c>
      <c r="F83" s="13" t="s">
        <v>225</v>
      </c>
      <c r="G83" s="312">
        <v>30</v>
      </c>
      <c r="H83" s="36">
        <v>581.54</v>
      </c>
      <c r="I83" s="36">
        <v>693.25</v>
      </c>
      <c r="J83" s="36">
        <v>20797.5</v>
      </c>
      <c r="K83" s="14">
        <v>2.5916921620761472E-2</v>
      </c>
    </row>
    <row r="84" spans="2:11" ht="24" customHeight="1">
      <c r="B84" s="15" t="s">
        <v>226</v>
      </c>
      <c r="C84" s="48" t="s">
        <v>227</v>
      </c>
      <c r="D84" s="228" t="s">
        <v>19</v>
      </c>
      <c r="E84" s="16" t="s">
        <v>228</v>
      </c>
      <c r="F84" s="17" t="s">
        <v>50</v>
      </c>
      <c r="G84" s="313">
        <v>4</v>
      </c>
      <c r="H84" s="37">
        <v>651.54999999999995</v>
      </c>
      <c r="I84" s="37">
        <v>776.71</v>
      </c>
      <c r="J84" s="37">
        <v>3106.84</v>
      </c>
      <c r="K84" s="18">
        <v>3.8716061434425565E-3</v>
      </c>
    </row>
    <row r="85" spans="2:11" ht="26.1" customHeight="1">
      <c r="B85" s="15" t="s">
        <v>229</v>
      </c>
      <c r="C85" s="48" t="s">
        <v>230</v>
      </c>
      <c r="D85" s="228" t="s">
        <v>36</v>
      </c>
      <c r="E85" s="16" t="s">
        <v>231</v>
      </c>
      <c r="F85" s="17" t="s">
        <v>50</v>
      </c>
      <c r="G85" s="313">
        <v>4</v>
      </c>
      <c r="H85" s="37">
        <v>309.18</v>
      </c>
      <c r="I85" s="37">
        <v>368.57</v>
      </c>
      <c r="J85" s="37">
        <v>1474.28</v>
      </c>
      <c r="K85" s="18">
        <v>1.8371823155213954E-3</v>
      </c>
    </row>
    <row r="86" spans="2:11" ht="26.1" customHeight="1">
      <c r="B86" s="15" t="s">
        <v>232</v>
      </c>
      <c r="C86" s="48" t="s">
        <v>233</v>
      </c>
      <c r="D86" s="228" t="s">
        <v>36</v>
      </c>
      <c r="E86" s="16" t="s">
        <v>234</v>
      </c>
      <c r="F86" s="17" t="s">
        <v>50</v>
      </c>
      <c r="G86" s="313">
        <v>4</v>
      </c>
      <c r="H86" s="37">
        <v>270.73</v>
      </c>
      <c r="I86" s="37">
        <v>322.73</v>
      </c>
      <c r="J86" s="37">
        <v>1290.92</v>
      </c>
      <c r="K86" s="18">
        <v>1.6086872200347828E-3</v>
      </c>
    </row>
    <row r="87" spans="2:11" ht="26.1" customHeight="1">
      <c r="B87" s="15" t="s">
        <v>235</v>
      </c>
      <c r="C87" s="48" t="s">
        <v>236</v>
      </c>
      <c r="D87" s="228" t="s">
        <v>36</v>
      </c>
      <c r="E87" s="16" t="s">
        <v>237</v>
      </c>
      <c r="F87" s="17" t="s">
        <v>50</v>
      </c>
      <c r="G87" s="313">
        <v>8</v>
      </c>
      <c r="H87" s="37">
        <v>123.64</v>
      </c>
      <c r="I87" s="37">
        <v>147.38999999999999</v>
      </c>
      <c r="J87" s="37">
        <v>1179.1199999999999</v>
      </c>
      <c r="K87" s="18">
        <v>1.4693670211069728E-3</v>
      </c>
    </row>
    <row r="88" spans="2:11" ht="24" customHeight="1" thickBot="1">
      <c r="B88" s="19" t="s">
        <v>238</v>
      </c>
      <c r="C88" s="49" t="s">
        <v>239</v>
      </c>
      <c r="D88" s="229" t="s">
        <v>53</v>
      </c>
      <c r="E88" s="20" t="s">
        <v>240</v>
      </c>
      <c r="F88" s="21" t="s">
        <v>64</v>
      </c>
      <c r="G88" s="314">
        <v>4</v>
      </c>
      <c r="H88" s="38">
        <v>7.35</v>
      </c>
      <c r="I88" s="38">
        <v>8.76</v>
      </c>
      <c r="J88" s="38">
        <v>35.04</v>
      </c>
      <c r="K88" s="22">
        <v>4.3665293116551602E-5</v>
      </c>
    </row>
    <row r="89" spans="2:11" ht="24" customHeight="1" thickBot="1">
      <c r="B89" s="8" t="s">
        <v>241</v>
      </c>
      <c r="C89" s="46"/>
      <c r="D89" s="46"/>
      <c r="E89" s="9" t="s">
        <v>242</v>
      </c>
      <c r="F89" s="9"/>
      <c r="G89" s="311"/>
      <c r="H89" s="35"/>
      <c r="I89" s="35"/>
      <c r="J89" s="44">
        <v>5504.36</v>
      </c>
      <c r="K89" s="10">
        <v>6.8592891786250568E-3</v>
      </c>
    </row>
    <row r="90" spans="2:11" ht="39" customHeight="1">
      <c r="B90" s="11" t="s">
        <v>243</v>
      </c>
      <c r="C90" s="47" t="s">
        <v>244</v>
      </c>
      <c r="D90" s="227" t="s">
        <v>53</v>
      </c>
      <c r="E90" s="12" t="s">
        <v>245</v>
      </c>
      <c r="F90" s="13" t="s">
        <v>64</v>
      </c>
      <c r="G90" s="312">
        <v>4</v>
      </c>
      <c r="H90" s="36">
        <v>136.93</v>
      </c>
      <c r="I90" s="36">
        <v>163.22999999999999</v>
      </c>
      <c r="J90" s="36">
        <v>652.91999999999996</v>
      </c>
      <c r="K90" s="14">
        <v>8.1363993098341526E-4</v>
      </c>
    </row>
    <row r="91" spans="2:11" ht="24" customHeight="1">
      <c r="B91" s="15" t="s">
        <v>246</v>
      </c>
      <c r="C91" s="48" t="s">
        <v>247</v>
      </c>
      <c r="D91" s="228" t="s">
        <v>36</v>
      </c>
      <c r="E91" s="16" t="s">
        <v>248</v>
      </c>
      <c r="F91" s="17" t="s">
        <v>44</v>
      </c>
      <c r="G91" s="313">
        <v>30</v>
      </c>
      <c r="H91" s="37">
        <v>21.58</v>
      </c>
      <c r="I91" s="37">
        <v>25.72</v>
      </c>
      <c r="J91" s="37">
        <v>771.6</v>
      </c>
      <c r="K91" s="18">
        <v>9.6153368061447535E-4</v>
      </c>
    </row>
    <row r="92" spans="2:11" ht="26.1" customHeight="1">
      <c r="B92" s="15" t="s">
        <v>249</v>
      </c>
      <c r="C92" s="48" t="s">
        <v>250</v>
      </c>
      <c r="D92" s="228" t="s">
        <v>36</v>
      </c>
      <c r="E92" s="16" t="s">
        <v>251</v>
      </c>
      <c r="F92" s="17" t="s">
        <v>50</v>
      </c>
      <c r="G92" s="313">
        <v>2</v>
      </c>
      <c r="H92" s="37">
        <v>1062.48</v>
      </c>
      <c r="I92" s="37">
        <v>1266.58</v>
      </c>
      <c r="J92" s="37">
        <v>2533.16</v>
      </c>
      <c r="K92" s="18">
        <v>3.1567115842215713E-3</v>
      </c>
    </row>
    <row r="93" spans="2:11" ht="24" customHeight="1">
      <c r="B93" s="15" t="s">
        <v>252</v>
      </c>
      <c r="C93" s="48" t="s">
        <v>253</v>
      </c>
      <c r="D93" s="228" t="s">
        <v>19</v>
      </c>
      <c r="E93" s="16" t="s">
        <v>254</v>
      </c>
      <c r="F93" s="17" t="s">
        <v>50</v>
      </c>
      <c r="G93" s="313">
        <v>4</v>
      </c>
      <c r="H93" s="37">
        <v>31.46</v>
      </c>
      <c r="I93" s="37">
        <v>37.5</v>
      </c>
      <c r="J93" s="37">
        <v>150</v>
      </c>
      <c r="K93" s="18">
        <v>1.8692334382085446E-4</v>
      </c>
    </row>
    <row r="94" spans="2:11" ht="26.1" customHeight="1">
      <c r="B94" s="15" t="s">
        <v>255</v>
      </c>
      <c r="C94" s="48" t="s">
        <v>256</v>
      </c>
      <c r="D94" s="228" t="s">
        <v>53</v>
      </c>
      <c r="E94" s="16" t="s">
        <v>257</v>
      </c>
      <c r="F94" s="17" t="s">
        <v>64</v>
      </c>
      <c r="G94" s="313">
        <v>8</v>
      </c>
      <c r="H94" s="37">
        <v>120.18</v>
      </c>
      <c r="I94" s="37">
        <v>143.26</v>
      </c>
      <c r="J94" s="37">
        <v>1146.08</v>
      </c>
      <c r="K94" s="18">
        <v>1.4281940392413658E-3</v>
      </c>
    </row>
    <row r="95" spans="2:11" ht="26.1" customHeight="1" thickBot="1">
      <c r="B95" s="19" t="s">
        <v>258</v>
      </c>
      <c r="C95" s="49" t="s">
        <v>259</v>
      </c>
      <c r="D95" s="229" t="s">
        <v>53</v>
      </c>
      <c r="E95" s="20" t="s">
        <v>260</v>
      </c>
      <c r="F95" s="21" t="s">
        <v>64</v>
      </c>
      <c r="G95" s="314">
        <v>4</v>
      </c>
      <c r="H95" s="38">
        <v>52.56</v>
      </c>
      <c r="I95" s="38">
        <v>62.65</v>
      </c>
      <c r="J95" s="38">
        <v>250.6</v>
      </c>
      <c r="K95" s="22">
        <v>3.1228659974337421E-4</v>
      </c>
    </row>
    <row r="96" spans="2:11" ht="24" customHeight="1" thickBot="1">
      <c r="B96" s="8" t="s">
        <v>261</v>
      </c>
      <c r="C96" s="46"/>
      <c r="D96" s="46"/>
      <c r="E96" s="9" t="s">
        <v>262</v>
      </c>
      <c r="F96" s="9"/>
      <c r="G96" s="311"/>
      <c r="H96" s="35"/>
      <c r="I96" s="35"/>
      <c r="J96" s="44">
        <v>197521.59</v>
      </c>
      <c r="K96" s="10">
        <v>0.24614264053074567</v>
      </c>
    </row>
    <row r="97" spans="2:11" ht="24" customHeight="1" thickBot="1">
      <c r="B97" s="8" t="s">
        <v>263</v>
      </c>
      <c r="C97" s="46"/>
      <c r="D97" s="46"/>
      <c r="E97" s="9" t="s">
        <v>112</v>
      </c>
      <c r="F97" s="9"/>
      <c r="G97" s="311"/>
      <c r="H97" s="35"/>
      <c r="I97" s="35"/>
      <c r="J97" s="44">
        <v>19556.439999999999</v>
      </c>
      <c r="K97" s="10">
        <v>2.4370367720212741E-2</v>
      </c>
    </row>
    <row r="98" spans="2:11" ht="24" customHeight="1">
      <c r="B98" s="11" t="s">
        <v>264</v>
      </c>
      <c r="C98" s="47" t="s">
        <v>120</v>
      </c>
      <c r="D98" s="227" t="s">
        <v>19</v>
      </c>
      <c r="E98" s="12" t="s">
        <v>121</v>
      </c>
      <c r="F98" s="13" t="s">
        <v>74</v>
      </c>
      <c r="G98" s="312">
        <v>8</v>
      </c>
      <c r="H98" s="36">
        <v>74.239999999999995</v>
      </c>
      <c r="I98" s="36">
        <v>88.5</v>
      </c>
      <c r="J98" s="36">
        <v>708</v>
      </c>
      <c r="K98" s="14">
        <v>8.8227818283443304E-4</v>
      </c>
    </row>
    <row r="99" spans="2:11" ht="26.1" customHeight="1" thickBot="1">
      <c r="B99" s="19" t="s">
        <v>265</v>
      </c>
      <c r="C99" s="49" t="s">
        <v>266</v>
      </c>
      <c r="D99" s="229" t="s">
        <v>36</v>
      </c>
      <c r="E99" s="20" t="s">
        <v>267</v>
      </c>
      <c r="F99" s="21" t="s">
        <v>74</v>
      </c>
      <c r="G99" s="314">
        <v>4.6500000000000004</v>
      </c>
      <c r="H99" s="38">
        <v>3400.25</v>
      </c>
      <c r="I99" s="38">
        <v>4053.43</v>
      </c>
      <c r="J99" s="38">
        <v>18848.439999999999</v>
      </c>
      <c r="K99" s="22">
        <v>2.3488089537378309E-2</v>
      </c>
    </row>
    <row r="100" spans="2:11" ht="24" customHeight="1" thickBot="1">
      <c r="B100" s="8" t="s">
        <v>268</v>
      </c>
      <c r="C100" s="46"/>
      <c r="D100" s="46"/>
      <c r="E100" s="9" t="s">
        <v>269</v>
      </c>
      <c r="F100" s="9"/>
      <c r="G100" s="311"/>
      <c r="H100" s="35"/>
      <c r="I100" s="35"/>
      <c r="J100" s="44">
        <v>34453.040000000001</v>
      </c>
      <c r="K100" s="10">
        <v>4.2933849610624346E-2</v>
      </c>
    </row>
    <row r="101" spans="2:11" ht="24" customHeight="1">
      <c r="B101" s="11" t="s">
        <v>270</v>
      </c>
      <c r="C101" s="47" t="s">
        <v>271</v>
      </c>
      <c r="D101" s="227" t="s">
        <v>36</v>
      </c>
      <c r="E101" s="12" t="s">
        <v>272</v>
      </c>
      <c r="F101" s="13" t="s">
        <v>16</v>
      </c>
      <c r="G101" s="312">
        <v>8.09</v>
      </c>
      <c r="H101" s="36">
        <v>1986.12</v>
      </c>
      <c r="I101" s="36">
        <v>2367.65</v>
      </c>
      <c r="J101" s="36">
        <v>19154.28</v>
      </c>
      <c r="K101" s="14">
        <v>2.3869213773872775E-2</v>
      </c>
    </row>
    <row r="102" spans="2:11" ht="51.95" customHeight="1">
      <c r="B102" s="15" t="s">
        <v>273</v>
      </c>
      <c r="C102" s="48" t="s">
        <v>274</v>
      </c>
      <c r="D102" s="228" t="s">
        <v>14</v>
      </c>
      <c r="E102" s="16" t="s">
        <v>275</v>
      </c>
      <c r="F102" s="17" t="s">
        <v>171</v>
      </c>
      <c r="G102" s="313">
        <v>622</v>
      </c>
      <c r="H102" s="37">
        <v>18.91</v>
      </c>
      <c r="I102" s="37">
        <v>22.54</v>
      </c>
      <c r="J102" s="37">
        <v>14019.88</v>
      </c>
      <c r="K102" s="18">
        <v>1.7470952330447473E-2</v>
      </c>
    </row>
    <row r="103" spans="2:11" ht="39" customHeight="1" thickBot="1">
      <c r="B103" s="19" t="s">
        <v>276</v>
      </c>
      <c r="C103" s="49" t="s">
        <v>277</v>
      </c>
      <c r="D103" s="229" t="s">
        <v>53</v>
      </c>
      <c r="E103" s="20" t="s">
        <v>278</v>
      </c>
      <c r="F103" s="21" t="s">
        <v>16</v>
      </c>
      <c r="G103" s="314">
        <v>54.63</v>
      </c>
      <c r="H103" s="38">
        <v>19.64</v>
      </c>
      <c r="I103" s="38">
        <v>23.41</v>
      </c>
      <c r="J103" s="38">
        <v>1278.8800000000001</v>
      </c>
      <c r="K103" s="22">
        <v>1.5936835063040957E-3</v>
      </c>
    </row>
    <row r="104" spans="2:11" ht="24" customHeight="1" thickBot="1">
      <c r="B104" s="8" t="s">
        <v>279</v>
      </c>
      <c r="C104" s="46"/>
      <c r="D104" s="46"/>
      <c r="E104" s="9" t="s">
        <v>280</v>
      </c>
      <c r="F104" s="9"/>
      <c r="G104" s="311"/>
      <c r="H104" s="35"/>
      <c r="I104" s="35"/>
      <c r="J104" s="44">
        <v>23654.17</v>
      </c>
      <c r="K104" s="10">
        <v>2.9476777011379608E-2</v>
      </c>
    </row>
    <row r="105" spans="2:11" ht="24" customHeight="1">
      <c r="B105" s="11" t="s">
        <v>281</v>
      </c>
      <c r="C105" s="47" t="s">
        <v>282</v>
      </c>
      <c r="D105" s="227" t="s">
        <v>53</v>
      </c>
      <c r="E105" s="12" t="s">
        <v>283</v>
      </c>
      <c r="F105" s="13" t="s">
        <v>64</v>
      </c>
      <c r="G105" s="312">
        <v>3</v>
      </c>
      <c r="H105" s="36">
        <v>783.69</v>
      </c>
      <c r="I105" s="36">
        <v>934.23</v>
      </c>
      <c r="J105" s="36">
        <v>2802.69</v>
      </c>
      <c r="K105" s="14">
        <v>3.4925879099551374E-3</v>
      </c>
    </row>
    <row r="106" spans="2:11" ht="26.1" customHeight="1">
      <c r="B106" s="15" t="s">
        <v>284</v>
      </c>
      <c r="C106" s="48" t="s">
        <v>285</v>
      </c>
      <c r="D106" s="228" t="s">
        <v>53</v>
      </c>
      <c r="E106" s="16" t="s">
        <v>286</v>
      </c>
      <c r="F106" s="17" t="s">
        <v>64</v>
      </c>
      <c r="G106" s="313">
        <v>2</v>
      </c>
      <c r="H106" s="37">
        <v>1690</v>
      </c>
      <c r="I106" s="37">
        <v>2014.64</v>
      </c>
      <c r="J106" s="37">
        <v>4029.28</v>
      </c>
      <c r="K106" s="18">
        <v>5.0211099386032829E-3</v>
      </c>
    </row>
    <row r="107" spans="2:11" ht="26.1" customHeight="1">
      <c r="B107" s="15" t="s">
        <v>287</v>
      </c>
      <c r="C107" s="48" t="s">
        <v>288</v>
      </c>
      <c r="D107" s="228" t="s">
        <v>53</v>
      </c>
      <c r="E107" s="16" t="s">
        <v>289</v>
      </c>
      <c r="F107" s="17" t="s">
        <v>64</v>
      </c>
      <c r="G107" s="313">
        <v>1</v>
      </c>
      <c r="H107" s="37">
        <v>2830</v>
      </c>
      <c r="I107" s="37">
        <v>3373.64</v>
      </c>
      <c r="J107" s="37">
        <v>3373.64</v>
      </c>
      <c r="K107" s="18">
        <v>4.2040804643185834E-3</v>
      </c>
    </row>
    <row r="108" spans="2:11" ht="24" customHeight="1">
      <c r="B108" s="15" t="s">
        <v>290</v>
      </c>
      <c r="C108" s="48" t="s">
        <v>291</v>
      </c>
      <c r="D108" s="228" t="s">
        <v>29</v>
      </c>
      <c r="E108" s="16" t="s">
        <v>292</v>
      </c>
      <c r="F108" s="17" t="s">
        <v>88</v>
      </c>
      <c r="G108" s="313">
        <v>9.74</v>
      </c>
      <c r="H108" s="37">
        <v>648.45000000000005</v>
      </c>
      <c r="I108" s="37">
        <v>773.01</v>
      </c>
      <c r="J108" s="37">
        <v>7529.11</v>
      </c>
      <c r="K108" s="18">
        <v>9.3824427813002237E-3</v>
      </c>
    </row>
    <row r="109" spans="2:11" ht="24" customHeight="1" thickBot="1">
      <c r="B109" s="19" t="s">
        <v>293</v>
      </c>
      <c r="C109" s="49" t="s">
        <v>294</v>
      </c>
      <c r="D109" s="229" t="s">
        <v>29</v>
      </c>
      <c r="E109" s="20" t="s">
        <v>295</v>
      </c>
      <c r="F109" s="21" t="s">
        <v>16</v>
      </c>
      <c r="G109" s="314">
        <v>20.45</v>
      </c>
      <c r="H109" s="38">
        <v>242.82</v>
      </c>
      <c r="I109" s="38">
        <v>289.45999999999998</v>
      </c>
      <c r="J109" s="38">
        <v>5919.45</v>
      </c>
      <c r="K109" s="22">
        <v>7.3765559172023799E-3</v>
      </c>
    </row>
    <row r="110" spans="2:11" ht="24" customHeight="1" thickBot="1">
      <c r="B110" s="8" t="s">
        <v>296</v>
      </c>
      <c r="C110" s="46"/>
      <c r="D110" s="46"/>
      <c r="E110" s="9" t="s">
        <v>297</v>
      </c>
      <c r="F110" s="9"/>
      <c r="G110" s="311"/>
      <c r="H110" s="35"/>
      <c r="I110" s="35"/>
      <c r="J110" s="44">
        <v>4831.2</v>
      </c>
      <c r="K110" s="10">
        <v>6.0204270577820804E-3</v>
      </c>
    </row>
    <row r="111" spans="2:11" ht="24" customHeight="1" thickBot="1">
      <c r="B111" s="23" t="s">
        <v>298</v>
      </c>
      <c r="C111" s="50" t="s">
        <v>299</v>
      </c>
      <c r="D111" s="230" t="s">
        <v>53</v>
      </c>
      <c r="E111" s="24" t="s">
        <v>300</v>
      </c>
      <c r="F111" s="25" t="s">
        <v>64</v>
      </c>
      <c r="G111" s="315">
        <v>22</v>
      </c>
      <c r="H111" s="39">
        <v>184.22</v>
      </c>
      <c r="I111" s="39">
        <v>219.6</v>
      </c>
      <c r="J111" s="39">
        <v>4831.2</v>
      </c>
      <c r="K111" s="26">
        <v>6.0204270577820804E-3</v>
      </c>
    </row>
    <row r="112" spans="2:11" ht="24" customHeight="1" thickBot="1">
      <c r="B112" s="8" t="s">
        <v>301</v>
      </c>
      <c r="C112" s="46"/>
      <c r="D112" s="46"/>
      <c r="E112" s="9" t="s">
        <v>302</v>
      </c>
      <c r="F112" s="9"/>
      <c r="G112" s="311"/>
      <c r="H112" s="35"/>
      <c r="I112" s="35"/>
      <c r="J112" s="44">
        <v>18683.12</v>
      </c>
      <c r="K112" s="10">
        <v>2.3282075089375215E-2</v>
      </c>
    </row>
    <row r="113" spans="2:11" ht="39" customHeight="1">
      <c r="B113" s="11" t="s">
        <v>303</v>
      </c>
      <c r="C113" s="47" t="s">
        <v>304</v>
      </c>
      <c r="D113" s="227" t="s">
        <v>53</v>
      </c>
      <c r="E113" s="12" t="s">
        <v>305</v>
      </c>
      <c r="F113" s="13" t="s">
        <v>64</v>
      </c>
      <c r="G113" s="312">
        <v>4</v>
      </c>
      <c r="H113" s="36">
        <v>2718.52</v>
      </c>
      <c r="I113" s="36">
        <v>3240.74</v>
      </c>
      <c r="J113" s="36">
        <v>12962.96</v>
      </c>
      <c r="K113" s="14">
        <v>1.6153865526773222E-2</v>
      </c>
    </row>
    <row r="114" spans="2:11" ht="26.1" customHeight="1">
      <c r="B114" s="15" t="s">
        <v>306</v>
      </c>
      <c r="C114" s="48" t="s">
        <v>307</v>
      </c>
      <c r="D114" s="228" t="s">
        <v>14</v>
      </c>
      <c r="E114" s="16" t="s">
        <v>308</v>
      </c>
      <c r="F114" s="17" t="s">
        <v>50</v>
      </c>
      <c r="G114" s="313">
        <v>4</v>
      </c>
      <c r="H114" s="37">
        <v>36.53</v>
      </c>
      <c r="I114" s="37">
        <v>43.54</v>
      </c>
      <c r="J114" s="37">
        <v>174.16</v>
      </c>
      <c r="K114" s="18">
        <v>2.1703046373226675E-4</v>
      </c>
    </row>
    <row r="115" spans="2:11" ht="26.1" customHeight="1" thickBot="1">
      <c r="B115" s="19" t="s">
        <v>309</v>
      </c>
      <c r="C115" s="49" t="s">
        <v>223</v>
      </c>
      <c r="D115" s="229" t="s">
        <v>19</v>
      </c>
      <c r="E115" s="20" t="s">
        <v>224</v>
      </c>
      <c r="F115" s="21" t="s">
        <v>225</v>
      </c>
      <c r="G115" s="314">
        <v>8</v>
      </c>
      <c r="H115" s="38">
        <v>581.54</v>
      </c>
      <c r="I115" s="38">
        <v>693.25</v>
      </c>
      <c r="J115" s="38">
        <v>5546</v>
      </c>
      <c r="K115" s="22">
        <v>6.9111790988697257E-3</v>
      </c>
    </row>
    <row r="116" spans="2:11" ht="24" customHeight="1" thickBot="1">
      <c r="B116" s="8" t="s">
        <v>310</v>
      </c>
      <c r="C116" s="46"/>
      <c r="D116" s="46"/>
      <c r="E116" s="9" t="s">
        <v>141</v>
      </c>
      <c r="F116" s="9"/>
      <c r="G116" s="311"/>
      <c r="H116" s="35"/>
      <c r="I116" s="35"/>
      <c r="J116" s="44">
        <v>96343.62</v>
      </c>
      <c r="K116" s="10">
        <v>0.12005914404137166</v>
      </c>
    </row>
    <row r="117" spans="2:11" ht="26.1" customHeight="1">
      <c r="B117" s="11" t="s">
        <v>311</v>
      </c>
      <c r="C117" s="47" t="s">
        <v>312</v>
      </c>
      <c r="D117" s="227" t="s">
        <v>19</v>
      </c>
      <c r="E117" s="12" t="s">
        <v>313</v>
      </c>
      <c r="F117" s="13" t="s">
        <v>16</v>
      </c>
      <c r="G117" s="312">
        <v>15.58</v>
      </c>
      <c r="H117" s="36">
        <v>133.87</v>
      </c>
      <c r="I117" s="36">
        <v>159.58000000000001</v>
      </c>
      <c r="J117" s="36">
        <v>2486.25</v>
      </c>
      <c r="K117" s="14">
        <v>3.0982544238306628E-3</v>
      </c>
    </row>
    <row r="118" spans="2:11" ht="24" customHeight="1">
      <c r="B118" s="15" t="s">
        <v>314</v>
      </c>
      <c r="C118" s="48" t="s">
        <v>98</v>
      </c>
      <c r="D118" s="228" t="s">
        <v>36</v>
      </c>
      <c r="E118" s="16" t="s">
        <v>99</v>
      </c>
      <c r="F118" s="17" t="s">
        <v>16</v>
      </c>
      <c r="G118" s="313">
        <v>172.03</v>
      </c>
      <c r="H118" s="37">
        <v>61.6</v>
      </c>
      <c r="I118" s="37">
        <v>73.430000000000007</v>
      </c>
      <c r="J118" s="37">
        <v>12632.16</v>
      </c>
      <c r="K118" s="18">
        <v>1.5741637245866965E-2</v>
      </c>
    </row>
    <row r="119" spans="2:11" ht="26.1" customHeight="1" thickBot="1">
      <c r="B119" s="19" t="s">
        <v>315</v>
      </c>
      <c r="C119" s="49" t="s">
        <v>316</v>
      </c>
      <c r="D119" s="229" t="s">
        <v>36</v>
      </c>
      <c r="E119" s="20" t="s">
        <v>317</v>
      </c>
      <c r="F119" s="21" t="s">
        <v>16</v>
      </c>
      <c r="G119" s="314">
        <v>156.44</v>
      </c>
      <c r="H119" s="38">
        <v>435.55</v>
      </c>
      <c r="I119" s="38">
        <v>519.21</v>
      </c>
      <c r="J119" s="38">
        <v>81225.210000000006</v>
      </c>
      <c r="K119" s="22">
        <v>0.10121925237167403</v>
      </c>
    </row>
    <row r="120" spans="2:11" ht="24" customHeight="1" thickBot="1">
      <c r="B120" s="8" t="s">
        <v>318</v>
      </c>
      <c r="C120" s="46"/>
      <c r="D120" s="46"/>
      <c r="E120" s="9" t="s">
        <v>319</v>
      </c>
      <c r="F120" s="9"/>
      <c r="G120" s="311"/>
      <c r="H120" s="35"/>
      <c r="I120" s="35"/>
      <c r="J120" s="44">
        <v>17795.490000000002</v>
      </c>
      <c r="K120" s="10">
        <v>2.2175949971537181E-2</v>
      </c>
    </row>
    <row r="121" spans="2:11" ht="24" customHeight="1">
      <c r="B121" s="11" t="s">
        <v>320</v>
      </c>
      <c r="C121" s="47" t="s">
        <v>321</v>
      </c>
      <c r="D121" s="227" t="s">
        <v>19</v>
      </c>
      <c r="E121" s="12" t="s">
        <v>322</v>
      </c>
      <c r="F121" s="13" t="s">
        <v>16</v>
      </c>
      <c r="G121" s="312">
        <v>156.71</v>
      </c>
      <c r="H121" s="36">
        <v>30.93</v>
      </c>
      <c r="I121" s="36">
        <v>36.869999999999997</v>
      </c>
      <c r="J121" s="36">
        <v>5777.89</v>
      </c>
      <c r="K121" s="14">
        <v>7.2001501268605123E-3</v>
      </c>
    </row>
    <row r="122" spans="2:11" ht="24" customHeight="1" thickBot="1">
      <c r="B122" s="19" t="s">
        <v>323</v>
      </c>
      <c r="C122" s="49" t="s">
        <v>324</v>
      </c>
      <c r="D122" s="229" t="s">
        <v>19</v>
      </c>
      <c r="E122" s="20" t="s">
        <v>325</v>
      </c>
      <c r="F122" s="21" t="s">
        <v>50</v>
      </c>
      <c r="G122" s="314">
        <v>10</v>
      </c>
      <c r="H122" s="38">
        <v>1008.11</v>
      </c>
      <c r="I122" s="38">
        <v>1201.76</v>
      </c>
      <c r="J122" s="38">
        <v>12017.6</v>
      </c>
      <c r="K122" s="22">
        <v>1.497579984467667E-2</v>
      </c>
    </row>
    <row r="123" spans="2:11" ht="24" customHeight="1" thickBot="1">
      <c r="B123" s="8" t="s">
        <v>326</v>
      </c>
      <c r="C123" s="46"/>
      <c r="D123" s="46"/>
      <c r="E123" s="9" t="s">
        <v>327</v>
      </c>
      <c r="F123" s="9"/>
      <c r="G123" s="311"/>
      <c r="H123" s="35"/>
      <c r="I123" s="35"/>
      <c r="J123" s="44">
        <v>13684.12</v>
      </c>
      <c r="K123" s="10">
        <v>1.7052543117638874E-2</v>
      </c>
    </row>
    <row r="124" spans="2:11" ht="26.1" customHeight="1">
      <c r="B124" s="11" t="s">
        <v>328</v>
      </c>
      <c r="C124" s="47" t="s">
        <v>329</v>
      </c>
      <c r="D124" s="227" t="s">
        <v>29</v>
      </c>
      <c r="E124" s="12" t="s">
        <v>330</v>
      </c>
      <c r="F124" s="13" t="s">
        <v>331</v>
      </c>
      <c r="G124" s="312">
        <v>5</v>
      </c>
      <c r="H124" s="36">
        <v>1625.61</v>
      </c>
      <c r="I124" s="36">
        <v>1937.88</v>
      </c>
      <c r="J124" s="36">
        <v>9689.4</v>
      </c>
      <c r="K124" s="14">
        <v>1.2074500317451916E-2</v>
      </c>
    </row>
    <row r="125" spans="2:11" ht="39" customHeight="1" thickBot="1">
      <c r="B125" s="19" t="s">
        <v>332</v>
      </c>
      <c r="C125" s="49" t="s">
        <v>333</v>
      </c>
      <c r="D125" s="229" t="s">
        <v>29</v>
      </c>
      <c r="E125" s="20" t="s">
        <v>334</v>
      </c>
      <c r="F125" s="21" t="s">
        <v>331</v>
      </c>
      <c r="G125" s="314">
        <v>1</v>
      </c>
      <c r="H125" s="38">
        <v>3351</v>
      </c>
      <c r="I125" s="38">
        <v>3994.72</v>
      </c>
      <c r="J125" s="38">
        <v>3994.72</v>
      </c>
      <c r="K125" s="22">
        <v>4.9780428001869586E-3</v>
      </c>
    </row>
    <row r="126" spans="2:11" ht="24" customHeight="1" thickBot="1">
      <c r="B126" s="8" t="s">
        <v>335</v>
      </c>
      <c r="C126" s="46"/>
      <c r="D126" s="46"/>
      <c r="E126" s="9" t="s">
        <v>336</v>
      </c>
      <c r="F126" s="9"/>
      <c r="G126" s="311"/>
      <c r="H126" s="35"/>
      <c r="I126" s="35"/>
      <c r="J126" s="44">
        <v>79953.539999999994</v>
      </c>
      <c r="K126" s="10">
        <v>9.9634553647429597E-2</v>
      </c>
    </row>
    <row r="127" spans="2:11" ht="39" customHeight="1">
      <c r="B127" s="11" t="s">
        <v>337</v>
      </c>
      <c r="C127" s="47" t="s">
        <v>338</v>
      </c>
      <c r="D127" s="227" t="s">
        <v>53</v>
      </c>
      <c r="E127" s="12" t="s">
        <v>339</v>
      </c>
      <c r="F127" s="13" t="s">
        <v>64</v>
      </c>
      <c r="G127" s="312">
        <v>23</v>
      </c>
      <c r="H127" s="36">
        <v>137.55000000000001</v>
      </c>
      <c r="I127" s="36">
        <v>163.97</v>
      </c>
      <c r="J127" s="36">
        <v>3771.31</v>
      </c>
      <c r="K127" s="14">
        <v>4.6996391719001775E-3</v>
      </c>
    </row>
    <row r="128" spans="2:11" ht="39" customHeight="1">
      <c r="B128" s="15" t="s">
        <v>340</v>
      </c>
      <c r="C128" s="48" t="s">
        <v>341</v>
      </c>
      <c r="D128" s="228" t="s">
        <v>53</v>
      </c>
      <c r="E128" s="16" t="s">
        <v>342</v>
      </c>
      <c r="F128" s="17" t="s">
        <v>64</v>
      </c>
      <c r="G128" s="313">
        <v>16</v>
      </c>
      <c r="H128" s="37">
        <v>2764.98</v>
      </c>
      <c r="I128" s="37">
        <v>3296.13</v>
      </c>
      <c r="J128" s="37">
        <v>52738.080000000002</v>
      </c>
      <c r="K128" s="18">
        <v>6.5719855068611527E-2</v>
      </c>
    </row>
    <row r="129" spans="2:11" ht="26.1" customHeight="1">
      <c r="B129" s="15" t="s">
        <v>343</v>
      </c>
      <c r="C129" s="48" t="s">
        <v>344</v>
      </c>
      <c r="D129" s="228" t="s">
        <v>36</v>
      </c>
      <c r="E129" s="16" t="s">
        <v>345</v>
      </c>
      <c r="F129" s="17" t="s">
        <v>50</v>
      </c>
      <c r="G129" s="313">
        <v>16</v>
      </c>
      <c r="H129" s="37">
        <v>130.77000000000001</v>
      </c>
      <c r="I129" s="37">
        <v>155.88999999999999</v>
      </c>
      <c r="J129" s="37">
        <v>2494.2399999999998</v>
      </c>
      <c r="K129" s="18">
        <v>3.1082112072781868E-3</v>
      </c>
    </row>
    <row r="130" spans="2:11" ht="26.1" customHeight="1">
      <c r="B130" s="15" t="s">
        <v>346</v>
      </c>
      <c r="C130" s="48" t="s">
        <v>347</v>
      </c>
      <c r="D130" s="228" t="s">
        <v>36</v>
      </c>
      <c r="E130" s="16" t="s">
        <v>348</v>
      </c>
      <c r="F130" s="17" t="s">
        <v>50</v>
      </c>
      <c r="G130" s="313">
        <v>1</v>
      </c>
      <c r="H130" s="37">
        <v>6920.25</v>
      </c>
      <c r="I130" s="37">
        <v>8249.6299999999992</v>
      </c>
      <c r="J130" s="37">
        <v>8249.6299999999992</v>
      </c>
      <c r="K130" s="18">
        <v>1.028032283256557E-2</v>
      </c>
    </row>
    <row r="131" spans="2:11" ht="26.1" customHeight="1">
      <c r="B131" s="15" t="s">
        <v>349</v>
      </c>
      <c r="C131" s="48" t="s">
        <v>350</v>
      </c>
      <c r="D131" s="228" t="s">
        <v>36</v>
      </c>
      <c r="E131" s="16" t="s">
        <v>351</v>
      </c>
      <c r="F131" s="17" t="s">
        <v>50</v>
      </c>
      <c r="G131" s="313">
        <v>1</v>
      </c>
      <c r="H131" s="37">
        <v>1448.74</v>
      </c>
      <c r="I131" s="37">
        <v>1727.04</v>
      </c>
      <c r="J131" s="37">
        <v>1727.04</v>
      </c>
      <c r="K131" s="18">
        <v>2.1521606114157901E-3</v>
      </c>
    </row>
    <row r="132" spans="2:11" ht="26.1" customHeight="1">
      <c r="B132" s="15" t="s">
        <v>352</v>
      </c>
      <c r="C132" s="48" t="s">
        <v>353</v>
      </c>
      <c r="D132" s="228" t="s">
        <v>19</v>
      </c>
      <c r="E132" s="16" t="s">
        <v>354</v>
      </c>
      <c r="F132" s="17" t="s">
        <v>225</v>
      </c>
      <c r="G132" s="313">
        <v>16</v>
      </c>
      <c r="H132" s="37">
        <v>525.53</v>
      </c>
      <c r="I132" s="37">
        <v>626.48</v>
      </c>
      <c r="J132" s="37">
        <v>10023.68</v>
      </c>
      <c r="K132" s="18">
        <v>1.2491065219934816E-2</v>
      </c>
    </row>
    <row r="133" spans="2:11" ht="26.1" customHeight="1" thickBot="1">
      <c r="B133" s="19" t="s">
        <v>355</v>
      </c>
      <c r="C133" s="49" t="s">
        <v>356</v>
      </c>
      <c r="D133" s="229" t="s">
        <v>36</v>
      </c>
      <c r="E133" s="20" t="s">
        <v>357</v>
      </c>
      <c r="F133" s="21" t="s">
        <v>50</v>
      </c>
      <c r="G133" s="314">
        <v>6</v>
      </c>
      <c r="H133" s="38">
        <v>132.76</v>
      </c>
      <c r="I133" s="38">
        <v>158.26</v>
      </c>
      <c r="J133" s="38">
        <v>949.56</v>
      </c>
      <c r="K133" s="22">
        <v>1.183299535723537E-3</v>
      </c>
    </row>
    <row r="134" spans="2:11" ht="24" customHeight="1" thickBot="1">
      <c r="B134" s="8" t="s">
        <v>358</v>
      </c>
      <c r="C134" s="46"/>
      <c r="D134" s="46"/>
      <c r="E134" s="9" t="s">
        <v>359</v>
      </c>
      <c r="F134" s="9"/>
      <c r="G134" s="311"/>
      <c r="H134" s="35"/>
      <c r="I134" s="35"/>
      <c r="J134" s="44">
        <v>12279.53</v>
      </c>
      <c r="K134" s="10">
        <v>1.5302205387656647E-2</v>
      </c>
    </row>
    <row r="135" spans="2:11" ht="51.95" customHeight="1">
      <c r="B135" s="11" t="s">
        <v>360</v>
      </c>
      <c r="C135" s="47" t="s">
        <v>361</v>
      </c>
      <c r="D135" s="227" t="s">
        <v>14</v>
      </c>
      <c r="E135" s="12" t="s">
        <v>362</v>
      </c>
      <c r="F135" s="13" t="s">
        <v>44</v>
      </c>
      <c r="G135" s="312">
        <v>155.28</v>
      </c>
      <c r="H135" s="36">
        <v>64.64</v>
      </c>
      <c r="I135" s="36">
        <v>77.05</v>
      </c>
      <c r="J135" s="36">
        <v>11964.32</v>
      </c>
      <c r="K135" s="14">
        <v>1.4909404672951503E-2</v>
      </c>
    </row>
    <row r="136" spans="2:11" ht="26.1" customHeight="1" thickBot="1">
      <c r="B136" s="19" t="s">
        <v>363</v>
      </c>
      <c r="C136" s="49" t="s">
        <v>364</v>
      </c>
      <c r="D136" s="229" t="s">
        <v>14</v>
      </c>
      <c r="E136" s="20" t="s">
        <v>365</v>
      </c>
      <c r="F136" s="21" t="s">
        <v>44</v>
      </c>
      <c r="G136" s="314">
        <v>155.28</v>
      </c>
      <c r="H136" s="38">
        <v>1.71</v>
      </c>
      <c r="I136" s="38">
        <v>2.0299999999999998</v>
      </c>
      <c r="J136" s="38">
        <v>315.20999999999998</v>
      </c>
      <c r="K136" s="22">
        <v>3.9280071470514354E-4</v>
      </c>
    </row>
    <row r="137" spans="2:11" ht="24" customHeight="1" thickBot="1">
      <c r="B137" s="8" t="s">
        <v>366</v>
      </c>
      <c r="C137" s="46"/>
      <c r="D137" s="46"/>
      <c r="E137" s="9" t="s">
        <v>367</v>
      </c>
      <c r="F137" s="9"/>
      <c r="G137" s="311"/>
      <c r="H137" s="35"/>
      <c r="I137" s="35"/>
      <c r="J137" s="44">
        <v>4834.55</v>
      </c>
      <c r="K137" s="10">
        <v>6.0246016791274132E-3</v>
      </c>
    </row>
    <row r="138" spans="2:11" ht="24" customHeight="1">
      <c r="B138" s="11" t="s">
        <v>368</v>
      </c>
      <c r="C138" s="47" t="s">
        <v>369</v>
      </c>
      <c r="D138" s="227" t="s">
        <v>53</v>
      </c>
      <c r="E138" s="12" t="s">
        <v>370</v>
      </c>
      <c r="F138" s="13" t="s">
        <v>16</v>
      </c>
      <c r="G138" s="312">
        <v>1177.21</v>
      </c>
      <c r="H138" s="36">
        <v>2.37</v>
      </c>
      <c r="I138" s="36">
        <v>2.82</v>
      </c>
      <c r="J138" s="36">
        <v>3319.73</v>
      </c>
      <c r="K138" s="14">
        <v>4.1369002145493676E-3</v>
      </c>
    </row>
    <row r="139" spans="2:11" ht="26.1" customHeight="1" thickBot="1">
      <c r="B139" s="27" t="s">
        <v>371</v>
      </c>
      <c r="C139" s="51" t="s">
        <v>372</v>
      </c>
      <c r="D139" s="231" t="s">
        <v>19</v>
      </c>
      <c r="E139" s="28" t="s">
        <v>373</v>
      </c>
      <c r="F139" s="29" t="s">
        <v>50</v>
      </c>
      <c r="G139" s="316">
        <v>1</v>
      </c>
      <c r="H139" s="40">
        <v>1270.72</v>
      </c>
      <c r="I139" s="40">
        <v>1514.82</v>
      </c>
      <c r="J139" s="40">
        <v>1514.82</v>
      </c>
      <c r="K139" s="30">
        <v>1.887701464578045E-3</v>
      </c>
    </row>
    <row r="140" spans="2:11" ht="9.75" customHeight="1" thickBot="1">
      <c r="B140" s="31"/>
      <c r="C140" s="31"/>
      <c r="D140" s="31"/>
      <c r="E140" s="31"/>
      <c r="F140" s="31"/>
      <c r="G140" s="317"/>
      <c r="H140" s="41"/>
      <c r="I140" s="41"/>
      <c r="J140" s="41"/>
      <c r="K140" s="31"/>
    </row>
    <row r="141" spans="2:11" ht="20.25" customHeight="1">
      <c r="B141" s="235"/>
      <c r="C141" s="235"/>
      <c r="D141" s="235"/>
      <c r="E141" s="32"/>
      <c r="F141" s="260" t="s">
        <v>374</v>
      </c>
      <c r="G141" s="261"/>
      <c r="H141" s="261"/>
      <c r="I141" s="232">
        <v>673194.48</v>
      </c>
      <c r="J141" s="233"/>
      <c r="K141" s="234"/>
    </row>
    <row r="142" spans="2:11" ht="20.25" customHeight="1">
      <c r="B142" s="235"/>
      <c r="C142" s="235"/>
      <c r="D142" s="235"/>
      <c r="E142" s="32"/>
      <c r="F142" s="262" t="s">
        <v>375</v>
      </c>
      <c r="G142" s="263"/>
      <c r="H142" s="263"/>
      <c r="I142" s="236">
        <v>129273.51</v>
      </c>
      <c r="J142" s="237"/>
      <c r="K142" s="238"/>
    </row>
    <row r="143" spans="2:11" ht="20.25" customHeight="1" thickBot="1">
      <c r="B143" s="235"/>
      <c r="C143" s="235"/>
      <c r="D143" s="235"/>
      <c r="E143" s="32"/>
      <c r="F143" s="264" t="s">
        <v>376</v>
      </c>
      <c r="G143" s="265"/>
      <c r="H143" s="265"/>
      <c r="I143" s="239">
        <v>802467.99</v>
      </c>
      <c r="J143" s="240"/>
      <c r="K143" s="241"/>
    </row>
    <row r="144" spans="2:11" ht="60" customHeight="1">
      <c r="B144" s="33"/>
      <c r="C144" s="33"/>
      <c r="D144" s="33"/>
      <c r="E144" s="33"/>
      <c r="F144" s="33"/>
      <c r="G144" s="318"/>
      <c r="H144" s="42"/>
      <c r="I144" s="42"/>
      <c r="J144" s="42"/>
      <c r="K144" s="33"/>
    </row>
    <row r="145" spans="2:11" ht="69.95" customHeight="1">
      <c r="B145" s="242" t="s">
        <v>377</v>
      </c>
      <c r="C145" s="243"/>
      <c r="D145" s="243"/>
      <c r="E145" s="243"/>
      <c r="F145" s="243"/>
      <c r="G145" s="243"/>
      <c r="H145" s="243"/>
      <c r="I145" s="243"/>
      <c r="J145" s="243"/>
      <c r="K145" s="243"/>
    </row>
    <row r="152" spans="2:11">
      <c r="D152" s="52" t="s">
        <v>396</v>
      </c>
    </row>
  </sheetData>
  <mergeCells count="19">
    <mergeCell ref="B145:K145"/>
    <mergeCell ref="F1:G1"/>
    <mergeCell ref="H1:I1"/>
    <mergeCell ref="J1:K1"/>
    <mergeCell ref="B2:K2"/>
    <mergeCell ref="B3:K3"/>
    <mergeCell ref="B4:K4"/>
    <mergeCell ref="B5:K5"/>
    <mergeCell ref="B6:K6"/>
    <mergeCell ref="B7:K7"/>
    <mergeCell ref="F141:H141"/>
    <mergeCell ref="F142:H142"/>
    <mergeCell ref="F143:H143"/>
    <mergeCell ref="B141:D141"/>
    <mergeCell ref="I141:K141"/>
    <mergeCell ref="B142:D142"/>
    <mergeCell ref="I142:K142"/>
    <mergeCell ref="B143:D143"/>
    <mergeCell ref="I143:K143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49" fitToHeight="0" orientation="portrait" r:id="rId1"/>
  <headerFooter>
    <oddHeader xml:space="preserve">&amp;L &amp;CSesan 2023
 </oddHeader>
    <oddFooter xml:space="preserve">&amp;L &amp;CAnanindeua / PA
orcafasciosesan2@gmail.com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E0A7-1756-4DDB-99DF-05000720E124}">
  <sheetPr>
    <tabColor theme="9"/>
    <pageSetUpPr fitToPage="1"/>
  </sheetPr>
  <dimension ref="B1:I27"/>
  <sheetViews>
    <sheetView topLeftCell="D13" workbookViewId="0">
      <selection activeCell="B2" sqref="B2:I24"/>
    </sheetView>
  </sheetViews>
  <sheetFormatPr defaultRowHeight="14.25"/>
  <cols>
    <col min="1" max="1" width="9" style="1"/>
    <col min="2" max="2" width="20" style="1" bestFit="1" customWidth="1"/>
    <col min="3" max="3" width="60" style="1" bestFit="1" customWidth="1"/>
    <col min="4" max="4" width="20" style="52" bestFit="1" customWidth="1"/>
    <col min="5" max="9" width="12.375" style="1" bestFit="1" customWidth="1"/>
    <col min="10" max="29" width="12" style="1" bestFit="1" customWidth="1"/>
    <col min="30" max="16384" width="9" style="1"/>
  </cols>
  <sheetData>
    <row r="1" spans="2:9" ht="27" customHeight="1" thickBot="1"/>
    <row r="2" spans="2:9" ht="24" customHeight="1">
      <c r="B2" s="245" t="s">
        <v>378</v>
      </c>
      <c r="C2" s="246"/>
      <c r="D2" s="246"/>
      <c r="E2" s="246"/>
      <c r="F2" s="246"/>
      <c r="G2" s="246"/>
      <c r="H2" s="246"/>
      <c r="I2" s="247"/>
    </row>
    <row r="3" spans="2:9" ht="24" customHeight="1">
      <c r="B3" s="248" t="s">
        <v>379</v>
      </c>
      <c r="C3" s="249"/>
      <c r="D3" s="249"/>
      <c r="E3" s="249"/>
      <c r="F3" s="249"/>
      <c r="G3" s="249"/>
      <c r="H3" s="249"/>
      <c r="I3" s="250"/>
    </row>
    <row r="4" spans="2:9" ht="24" customHeight="1">
      <c r="B4" s="251" t="s">
        <v>399</v>
      </c>
      <c r="C4" s="252"/>
      <c r="D4" s="252"/>
      <c r="E4" s="252"/>
      <c r="F4" s="252"/>
      <c r="G4" s="252"/>
      <c r="H4" s="252"/>
      <c r="I4" s="253"/>
    </row>
    <row r="5" spans="2:9" ht="24" customHeight="1">
      <c r="B5" s="248" t="s">
        <v>398</v>
      </c>
      <c r="C5" s="249"/>
      <c r="D5" s="249"/>
      <c r="E5" s="249"/>
      <c r="F5" s="249"/>
      <c r="G5" s="249"/>
      <c r="H5" s="249"/>
      <c r="I5" s="250"/>
    </row>
    <row r="6" spans="2:9" ht="24" customHeight="1" thickBot="1">
      <c r="B6" s="254" t="s">
        <v>397</v>
      </c>
      <c r="C6" s="255"/>
      <c r="D6" s="255"/>
      <c r="E6" s="255"/>
      <c r="F6" s="255"/>
      <c r="G6" s="255"/>
      <c r="H6" s="255"/>
      <c r="I6" s="256"/>
    </row>
    <row r="7" spans="2:9" ht="24" customHeight="1" thickBot="1">
      <c r="B7" s="266" t="s">
        <v>400</v>
      </c>
      <c r="C7" s="258"/>
      <c r="D7" s="258"/>
      <c r="E7" s="258"/>
      <c r="F7" s="258"/>
      <c r="G7" s="258"/>
      <c r="H7" s="258"/>
      <c r="I7" s="267"/>
    </row>
    <row r="8" spans="2:9" ht="19.5" customHeight="1" thickBot="1">
      <c r="B8" s="84" t="s">
        <v>0</v>
      </c>
      <c r="C8" s="85" t="s">
        <v>3</v>
      </c>
      <c r="D8" s="86" t="s">
        <v>381</v>
      </c>
      <c r="E8" s="87" t="s">
        <v>401</v>
      </c>
      <c r="F8" s="87" t="s">
        <v>402</v>
      </c>
      <c r="G8" s="87" t="s">
        <v>403</v>
      </c>
      <c r="H8" s="87" t="s">
        <v>404</v>
      </c>
      <c r="I8" s="88" t="s">
        <v>405</v>
      </c>
    </row>
    <row r="9" spans="2:9" ht="29.25" customHeight="1" thickBot="1">
      <c r="B9" s="79" t="s">
        <v>10</v>
      </c>
      <c r="C9" s="80" t="s">
        <v>11</v>
      </c>
      <c r="D9" s="81" t="s">
        <v>406</v>
      </c>
      <c r="E9" s="71" t="s">
        <v>406</v>
      </c>
      <c r="F9" s="82" t="s">
        <v>382</v>
      </c>
      <c r="G9" s="82" t="s">
        <v>382</v>
      </c>
      <c r="H9" s="82" t="s">
        <v>382</v>
      </c>
      <c r="I9" s="83" t="s">
        <v>382</v>
      </c>
    </row>
    <row r="10" spans="2:9" ht="29.25" customHeight="1" thickTop="1" thickBot="1">
      <c r="B10" s="65" t="s">
        <v>32</v>
      </c>
      <c r="C10" s="66" t="s">
        <v>33</v>
      </c>
      <c r="D10" s="69" t="s">
        <v>407</v>
      </c>
      <c r="E10" s="71" t="s">
        <v>407</v>
      </c>
      <c r="F10" s="72" t="s">
        <v>382</v>
      </c>
      <c r="G10" s="72" t="s">
        <v>382</v>
      </c>
      <c r="H10" s="72" t="s">
        <v>382</v>
      </c>
      <c r="I10" s="73" t="s">
        <v>382</v>
      </c>
    </row>
    <row r="11" spans="2:9" ht="29.25" customHeight="1" thickTop="1" thickBot="1">
      <c r="B11" s="65" t="s">
        <v>75</v>
      </c>
      <c r="C11" s="66" t="s">
        <v>76</v>
      </c>
      <c r="D11" s="69" t="s">
        <v>429</v>
      </c>
      <c r="E11" s="71" t="s">
        <v>416</v>
      </c>
      <c r="F11" s="71" t="s">
        <v>417</v>
      </c>
      <c r="G11" s="71" t="s">
        <v>418</v>
      </c>
      <c r="H11" s="72" t="s">
        <v>382</v>
      </c>
      <c r="I11" s="73" t="s">
        <v>382</v>
      </c>
    </row>
    <row r="12" spans="2:9" ht="29.25" customHeight="1" thickTop="1" thickBot="1">
      <c r="B12" s="65" t="s">
        <v>83</v>
      </c>
      <c r="C12" s="66" t="s">
        <v>84</v>
      </c>
      <c r="D12" s="69" t="s">
        <v>408</v>
      </c>
      <c r="E12" s="72" t="s">
        <v>382</v>
      </c>
      <c r="F12" s="71" t="s">
        <v>408</v>
      </c>
      <c r="G12" s="72" t="s">
        <v>382</v>
      </c>
      <c r="H12" s="72" t="s">
        <v>382</v>
      </c>
      <c r="I12" s="73" t="s">
        <v>382</v>
      </c>
    </row>
    <row r="13" spans="2:9" ht="29.25" customHeight="1" thickTop="1" thickBot="1">
      <c r="B13" s="65" t="s">
        <v>92</v>
      </c>
      <c r="C13" s="66" t="s">
        <v>93</v>
      </c>
      <c r="D13" s="69" t="s">
        <v>409</v>
      </c>
      <c r="E13" s="72" t="s">
        <v>382</v>
      </c>
      <c r="F13" s="72" t="s">
        <v>382</v>
      </c>
      <c r="G13" s="71" t="s">
        <v>419</v>
      </c>
      <c r="H13" s="71" t="s">
        <v>420</v>
      </c>
      <c r="I13" s="74" t="s">
        <v>421</v>
      </c>
    </row>
    <row r="14" spans="2:9" ht="29.25" customHeight="1" thickTop="1" thickBot="1">
      <c r="B14" s="65" t="s">
        <v>109</v>
      </c>
      <c r="C14" s="66" t="s">
        <v>110</v>
      </c>
      <c r="D14" s="69" t="s">
        <v>410</v>
      </c>
      <c r="E14" s="72" t="s">
        <v>382</v>
      </c>
      <c r="F14" s="72" t="s">
        <v>382</v>
      </c>
      <c r="G14" s="71" t="s">
        <v>422</v>
      </c>
      <c r="H14" s="71" t="s">
        <v>423</v>
      </c>
      <c r="I14" s="73" t="s">
        <v>382</v>
      </c>
    </row>
    <row r="15" spans="2:9" ht="29.25" customHeight="1" thickTop="1" thickBot="1">
      <c r="B15" s="65" t="s">
        <v>261</v>
      </c>
      <c r="C15" s="66" t="s">
        <v>262</v>
      </c>
      <c r="D15" s="69" t="s">
        <v>411</v>
      </c>
      <c r="E15" s="72" t="s">
        <v>382</v>
      </c>
      <c r="F15" s="72" t="s">
        <v>382</v>
      </c>
      <c r="G15" s="71" t="s">
        <v>424</v>
      </c>
      <c r="H15" s="71" t="s">
        <v>425</v>
      </c>
      <c r="I15" s="74" t="s">
        <v>424</v>
      </c>
    </row>
    <row r="16" spans="2:9" ht="29.25" customHeight="1" thickTop="1" thickBot="1">
      <c r="B16" s="65" t="s">
        <v>318</v>
      </c>
      <c r="C16" s="66" t="s">
        <v>319</v>
      </c>
      <c r="D16" s="69" t="s">
        <v>412</v>
      </c>
      <c r="E16" s="72" t="s">
        <v>382</v>
      </c>
      <c r="F16" s="72" t="s">
        <v>382</v>
      </c>
      <c r="G16" s="72" t="s">
        <v>382</v>
      </c>
      <c r="H16" s="72" t="s">
        <v>382</v>
      </c>
      <c r="I16" s="74" t="s">
        <v>412</v>
      </c>
    </row>
    <row r="17" spans="2:9" ht="29.25" customHeight="1" thickTop="1" thickBot="1">
      <c r="B17" s="65" t="s">
        <v>326</v>
      </c>
      <c r="C17" s="66" t="s">
        <v>327</v>
      </c>
      <c r="D17" s="69" t="s">
        <v>413</v>
      </c>
      <c r="E17" s="72" t="s">
        <v>382</v>
      </c>
      <c r="F17" s="72" t="s">
        <v>382</v>
      </c>
      <c r="G17" s="72" t="s">
        <v>382</v>
      </c>
      <c r="H17" s="71" t="s">
        <v>413</v>
      </c>
      <c r="I17" s="73" t="s">
        <v>382</v>
      </c>
    </row>
    <row r="18" spans="2:9" ht="29.25" customHeight="1" thickTop="1" thickBot="1">
      <c r="B18" s="65" t="s">
        <v>335</v>
      </c>
      <c r="C18" s="66" t="s">
        <v>336</v>
      </c>
      <c r="D18" s="69" t="s">
        <v>414</v>
      </c>
      <c r="E18" s="72" t="s">
        <v>382</v>
      </c>
      <c r="F18" s="72" t="s">
        <v>382</v>
      </c>
      <c r="G18" s="71" t="s">
        <v>426</v>
      </c>
      <c r="H18" s="71" t="s">
        <v>426</v>
      </c>
      <c r="I18" s="74" t="s">
        <v>427</v>
      </c>
    </row>
    <row r="19" spans="2:9" ht="29.25" customHeight="1" thickTop="1" thickBot="1">
      <c r="B19" s="65" t="s">
        <v>358</v>
      </c>
      <c r="C19" s="66" t="s">
        <v>359</v>
      </c>
      <c r="D19" s="69" t="s">
        <v>415</v>
      </c>
      <c r="E19" s="72" t="s">
        <v>382</v>
      </c>
      <c r="F19" s="72" t="s">
        <v>382</v>
      </c>
      <c r="G19" s="72" t="s">
        <v>382</v>
      </c>
      <c r="H19" s="71" t="s">
        <v>415</v>
      </c>
      <c r="I19" s="73" t="s">
        <v>382</v>
      </c>
    </row>
    <row r="20" spans="2:9" ht="29.25" customHeight="1" thickTop="1" thickBot="1">
      <c r="B20" s="67" t="s">
        <v>366</v>
      </c>
      <c r="C20" s="68" t="s">
        <v>367</v>
      </c>
      <c r="D20" s="70" t="s">
        <v>428</v>
      </c>
      <c r="E20" s="72" t="s">
        <v>382</v>
      </c>
      <c r="F20" s="72" t="s">
        <v>382</v>
      </c>
      <c r="G20" s="72" t="s">
        <v>382</v>
      </c>
      <c r="H20" s="72" t="s">
        <v>382</v>
      </c>
      <c r="I20" s="74" t="s">
        <v>428</v>
      </c>
    </row>
    <row r="21" spans="2:9" ht="20.25" customHeight="1" thickTop="1">
      <c r="B21" s="268" t="s">
        <v>383</v>
      </c>
      <c r="C21" s="269"/>
      <c r="D21" s="269"/>
      <c r="E21" s="61" t="s">
        <v>384</v>
      </c>
      <c r="F21" s="61" t="s">
        <v>385</v>
      </c>
      <c r="G21" s="61" t="s">
        <v>386</v>
      </c>
      <c r="H21" s="61" t="s">
        <v>387</v>
      </c>
      <c r="I21" s="62" t="s">
        <v>388</v>
      </c>
    </row>
    <row r="22" spans="2:9" s="43" customFormat="1" ht="20.25" customHeight="1">
      <c r="B22" s="270" t="s">
        <v>389</v>
      </c>
      <c r="C22" s="271"/>
      <c r="D22" s="271"/>
      <c r="E22" s="75">
        <v>112856.53</v>
      </c>
      <c r="F22" s="75">
        <v>17054.28</v>
      </c>
      <c r="G22" s="75">
        <v>237325</v>
      </c>
      <c r="H22" s="75">
        <v>316241.75</v>
      </c>
      <c r="I22" s="76">
        <v>118990.44</v>
      </c>
    </row>
    <row r="23" spans="2:9" ht="20.25" customHeight="1">
      <c r="B23" s="272" t="s">
        <v>390</v>
      </c>
      <c r="C23" s="273"/>
      <c r="D23" s="273"/>
      <c r="E23" s="61" t="s">
        <v>384</v>
      </c>
      <c r="F23" s="61" t="s">
        <v>391</v>
      </c>
      <c r="G23" s="61" t="s">
        <v>392</v>
      </c>
      <c r="H23" s="61" t="s">
        <v>393</v>
      </c>
      <c r="I23" s="62" t="s">
        <v>394</v>
      </c>
    </row>
    <row r="24" spans="2:9" s="43" customFormat="1" ht="20.25" customHeight="1" thickBot="1">
      <c r="B24" s="274" t="s">
        <v>395</v>
      </c>
      <c r="C24" s="275"/>
      <c r="D24" s="275"/>
      <c r="E24" s="77">
        <v>112856.52</v>
      </c>
      <c r="F24" s="77">
        <v>129910.8</v>
      </c>
      <c r="G24" s="77">
        <v>367235.8</v>
      </c>
      <c r="H24" s="77">
        <v>683477.55</v>
      </c>
      <c r="I24" s="78">
        <v>802467.99</v>
      </c>
    </row>
    <row r="25" spans="2:9">
      <c r="B25" s="59"/>
      <c r="C25" s="59"/>
      <c r="D25" s="59"/>
      <c r="E25" s="59"/>
      <c r="F25" s="59"/>
      <c r="G25" s="59"/>
      <c r="H25" s="59"/>
    </row>
    <row r="26" spans="2:9" ht="60" customHeight="1">
      <c r="B26" s="58"/>
      <c r="C26" s="58"/>
      <c r="D26" s="58"/>
      <c r="E26" s="58"/>
      <c r="F26" s="58"/>
      <c r="G26" s="58"/>
      <c r="H26" s="58"/>
    </row>
    <row r="27" spans="2:9" ht="69.95" customHeight="1">
      <c r="B27" s="276" t="s">
        <v>377</v>
      </c>
      <c r="C27" s="276"/>
      <c r="D27" s="276"/>
      <c r="E27" s="276"/>
      <c r="F27" s="276"/>
      <c r="G27" s="276"/>
      <c r="H27" s="276"/>
    </row>
  </sheetData>
  <mergeCells count="11">
    <mergeCell ref="B21:D21"/>
    <mergeCell ref="B22:D22"/>
    <mergeCell ref="B23:D23"/>
    <mergeCell ref="B24:D24"/>
    <mergeCell ref="B27:H27"/>
    <mergeCell ref="B7:I7"/>
    <mergeCell ref="B2:I2"/>
    <mergeCell ref="B3:I3"/>
    <mergeCell ref="B4:I4"/>
    <mergeCell ref="B5:I5"/>
    <mergeCell ref="B6:I6"/>
  </mergeCells>
  <printOptions horizontalCentered="1" verticalCentered="1"/>
  <pageMargins left="0.31496062992125984" right="0.31496062992125984" top="0.78740157480314965" bottom="0.59055118110236227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B1B2-4350-41D5-A0E4-D1C93FDF60D2}">
  <sheetPr>
    <tabColor theme="4" tint="-0.499984740745262"/>
    <pageSetUpPr fitToPage="1"/>
  </sheetPr>
  <dimension ref="B1:K1183"/>
  <sheetViews>
    <sheetView topLeftCell="A69" zoomScale="70" zoomScaleNormal="70" workbookViewId="0">
      <selection activeCell="B2" sqref="B2:K84"/>
    </sheetView>
  </sheetViews>
  <sheetFormatPr defaultRowHeight="14.25"/>
  <cols>
    <col min="1" max="1" width="9" style="1"/>
    <col min="2" max="2" width="18.75" style="1" customWidth="1"/>
    <col min="3" max="3" width="12" style="1" bestFit="1" customWidth="1"/>
    <col min="4" max="4" width="12.625" style="1" customWidth="1"/>
    <col min="5" max="5" width="63.625" style="1" customWidth="1"/>
    <col min="6" max="6" width="17" style="1" customWidth="1"/>
    <col min="7" max="7" width="13.5" style="1" customWidth="1"/>
    <col min="8" max="8" width="12" style="1" bestFit="1" customWidth="1"/>
    <col min="9" max="9" width="12.875" style="1" customWidth="1"/>
    <col min="10" max="11" width="19" style="43" customWidth="1"/>
    <col min="12" max="16384" width="9" style="1"/>
  </cols>
  <sheetData>
    <row r="1" spans="2:11" ht="27" customHeight="1" thickBot="1">
      <c r="D1" s="52"/>
    </row>
    <row r="2" spans="2:11" ht="24" customHeight="1">
      <c r="B2" s="245" t="s">
        <v>378</v>
      </c>
      <c r="C2" s="246"/>
      <c r="D2" s="246"/>
      <c r="E2" s="246"/>
      <c r="F2" s="246"/>
      <c r="G2" s="246"/>
      <c r="H2" s="246"/>
      <c r="I2" s="246"/>
      <c r="J2" s="246"/>
      <c r="K2" s="247"/>
    </row>
    <row r="3" spans="2:11" ht="24" customHeight="1">
      <c r="B3" s="248" t="s">
        <v>379</v>
      </c>
      <c r="C3" s="249"/>
      <c r="D3" s="249"/>
      <c r="E3" s="249"/>
      <c r="F3" s="249"/>
      <c r="G3" s="249"/>
      <c r="H3" s="249"/>
      <c r="I3" s="249"/>
      <c r="J3" s="249"/>
      <c r="K3" s="250"/>
    </row>
    <row r="4" spans="2:11" ht="24" customHeight="1">
      <c r="B4" s="251" t="s">
        <v>399</v>
      </c>
      <c r="C4" s="252"/>
      <c r="D4" s="252"/>
      <c r="E4" s="252"/>
      <c r="F4" s="252"/>
      <c r="G4" s="252"/>
      <c r="H4" s="252"/>
      <c r="I4" s="252"/>
      <c r="J4" s="252"/>
      <c r="K4" s="253"/>
    </row>
    <row r="5" spans="2:11" ht="24" customHeight="1">
      <c r="B5" s="248" t="s">
        <v>398</v>
      </c>
      <c r="C5" s="249"/>
      <c r="D5" s="249"/>
      <c r="E5" s="249"/>
      <c r="F5" s="249"/>
      <c r="G5" s="249"/>
      <c r="H5" s="249"/>
      <c r="I5" s="249"/>
      <c r="J5" s="249"/>
      <c r="K5" s="250"/>
    </row>
    <row r="6" spans="2:11" ht="24" customHeight="1" thickBot="1">
      <c r="B6" s="284" t="s">
        <v>397</v>
      </c>
      <c r="C6" s="285"/>
      <c r="D6" s="285"/>
      <c r="E6" s="285"/>
      <c r="F6" s="285"/>
      <c r="G6" s="285"/>
      <c r="H6" s="285"/>
      <c r="I6" s="285"/>
      <c r="J6" s="285"/>
      <c r="K6" s="286"/>
    </row>
    <row r="7" spans="2:11" ht="24" customHeight="1" thickBot="1">
      <c r="B7" s="281" t="s">
        <v>400</v>
      </c>
      <c r="C7" s="282"/>
      <c r="D7" s="282"/>
      <c r="E7" s="282"/>
      <c r="F7" s="282"/>
      <c r="G7" s="282"/>
      <c r="H7" s="282"/>
      <c r="I7" s="282"/>
      <c r="J7" s="282"/>
      <c r="K7" s="283"/>
    </row>
    <row r="8" spans="2:11" ht="24" customHeight="1" thickTop="1">
      <c r="B8" s="110"/>
      <c r="C8" s="101"/>
      <c r="D8" s="101"/>
      <c r="E8" s="101"/>
      <c r="F8" s="101"/>
      <c r="G8" s="101"/>
      <c r="H8" s="101"/>
      <c r="I8" s="101"/>
      <c r="J8" s="113"/>
      <c r="K8" s="120"/>
    </row>
    <row r="9" spans="2:11" ht="24" customHeight="1">
      <c r="B9" s="102" t="s">
        <v>27</v>
      </c>
      <c r="C9" s="55" t="s">
        <v>1</v>
      </c>
      <c r="D9" s="53" t="s">
        <v>2</v>
      </c>
      <c r="E9" s="53" t="s">
        <v>3</v>
      </c>
      <c r="F9" s="278" t="s">
        <v>430</v>
      </c>
      <c r="G9" s="278"/>
      <c r="H9" s="54" t="s">
        <v>4</v>
      </c>
      <c r="I9" s="55" t="s">
        <v>5</v>
      </c>
      <c r="J9" s="114" t="s">
        <v>6</v>
      </c>
      <c r="K9" s="121" t="s">
        <v>8</v>
      </c>
    </row>
    <row r="10" spans="2:11" ht="39" customHeight="1">
      <c r="B10" s="103" t="s">
        <v>431</v>
      </c>
      <c r="C10" s="90" t="s">
        <v>28</v>
      </c>
      <c r="D10" s="89" t="s">
        <v>29</v>
      </c>
      <c r="E10" s="89" t="s">
        <v>30</v>
      </c>
      <c r="F10" s="280" t="s">
        <v>444</v>
      </c>
      <c r="G10" s="280"/>
      <c r="H10" s="91" t="s">
        <v>31</v>
      </c>
      <c r="I10" s="92">
        <v>1</v>
      </c>
      <c r="J10" s="115">
        <v>1245</v>
      </c>
      <c r="K10" s="122">
        <v>1245</v>
      </c>
    </row>
    <row r="11" spans="2:11" ht="39" customHeight="1">
      <c r="B11" s="104" t="s">
        <v>432</v>
      </c>
      <c r="C11" s="94" t="s">
        <v>445</v>
      </c>
      <c r="D11" s="93" t="s">
        <v>36</v>
      </c>
      <c r="E11" s="93" t="s">
        <v>446</v>
      </c>
      <c r="F11" s="279" t="s">
        <v>447</v>
      </c>
      <c r="G11" s="279"/>
      <c r="H11" s="95" t="s">
        <v>448</v>
      </c>
      <c r="I11" s="96">
        <v>1.5</v>
      </c>
      <c r="J11" s="116">
        <v>830</v>
      </c>
      <c r="K11" s="123">
        <v>1245</v>
      </c>
    </row>
    <row r="12" spans="2:11" ht="39" customHeight="1">
      <c r="B12" s="106"/>
      <c r="C12" s="107"/>
      <c r="D12" s="107"/>
      <c r="E12" s="107"/>
      <c r="F12" s="107" t="s">
        <v>437</v>
      </c>
      <c r="G12" s="108">
        <v>0</v>
      </c>
      <c r="H12" s="107" t="s">
        <v>438</v>
      </c>
      <c r="I12" s="108">
        <v>0</v>
      </c>
      <c r="J12" s="117" t="s">
        <v>439</v>
      </c>
      <c r="K12" s="124">
        <v>0</v>
      </c>
    </row>
    <row r="13" spans="2:11" ht="26.1" customHeight="1">
      <c r="B13" s="106"/>
      <c r="C13" s="107"/>
      <c r="D13" s="107"/>
      <c r="E13" s="107"/>
      <c r="F13" s="107" t="s">
        <v>440</v>
      </c>
      <c r="G13" s="108">
        <v>239.16</v>
      </c>
      <c r="H13" s="107"/>
      <c r="I13" s="277" t="s">
        <v>441</v>
      </c>
      <c r="J13" s="277"/>
      <c r="K13" s="124">
        <v>1484.16</v>
      </c>
    </row>
    <row r="14" spans="2:11" ht="26.1" customHeight="1">
      <c r="B14" s="64"/>
      <c r="C14" s="61"/>
      <c r="D14" s="61"/>
      <c r="E14" s="61"/>
      <c r="F14" s="61"/>
      <c r="G14" s="61"/>
      <c r="H14" s="61" t="s">
        <v>442</v>
      </c>
      <c r="I14" s="109">
        <v>5</v>
      </c>
      <c r="J14" s="75" t="s">
        <v>443</v>
      </c>
      <c r="K14" s="76">
        <v>7420.8</v>
      </c>
    </row>
    <row r="15" spans="2:11" ht="26.1" customHeight="1" thickBot="1">
      <c r="B15" s="64"/>
      <c r="C15" s="61"/>
      <c r="D15" s="61"/>
      <c r="E15" s="61"/>
      <c r="F15" s="61"/>
      <c r="G15" s="61"/>
      <c r="H15" s="61" t="s">
        <v>442</v>
      </c>
      <c r="I15" s="109">
        <v>4.5</v>
      </c>
      <c r="J15" s="75" t="s">
        <v>443</v>
      </c>
      <c r="K15" s="76">
        <v>129.06</v>
      </c>
    </row>
    <row r="16" spans="2:11" ht="39" customHeight="1" thickTop="1">
      <c r="B16" s="110"/>
      <c r="C16" s="101"/>
      <c r="D16" s="101"/>
      <c r="E16" s="101"/>
      <c r="F16" s="101"/>
      <c r="G16" s="101"/>
      <c r="H16" s="101"/>
      <c r="I16" s="101"/>
      <c r="J16" s="113"/>
      <c r="K16" s="120"/>
    </row>
    <row r="17" spans="2:11" ht="15">
      <c r="B17" s="102" t="s">
        <v>61</v>
      </c>
      <c r="C17" s="55" t="s">
        <v>1</v>
      </c>
      <c r="D17" s="53" t="s">
        <v>2</v>
      </c>
      <c r="E17" s="53" t="s">
        <v>3</v>
      </c>
      <c r="F17" s="278" t="s">
        <v>430</v>
      </c>
      <c r="G17" s="278"/>
      <c r="H17" s="54" t="s">
        <v>4</v>
      </c>
      <c r="I17" s="55" t="s">
        <v>5</v>
      </c>
      <c r="J17" s="114" t="s">
        <v>6</v>
      </c>
      <c r="K17" s="121" t="s">
        <v>8</v>
      </c>
    </row>
    <row r="18" spans="2:11" ht="14.25" customHeight="1">
      <c r="B18" s="103" t="s">
        <v>431</v>
      </c>
      <c r="C18" s="90" t="s">
        <v>62</v>
      </c>
      <c r="D18" s="89" t="s">
        <v>29</v>
      </c>
      <c r="E18" s="89" t="s">
        <v>63</v>
      </c>
      <c r="F18" s="280" t="s">
        <v>451</v>
      </c>
      <c r="G18" s="280"/>
      <c r="H18" s="91" t="s">
        <v>64</v>
      </c>
      <c r="I18" s="92">
        <v>1</v>
      </c>
      <c r="J18" s="115">
        <v>2510.5500000000002</v>
      </c>
      <c r="K18" s="122">
        <v>2510.5500000000002</v>
      </c>
    </row>
    <row r="19" spans="2:11" ht="30" customHeight="1">
      <c r="B19" s="104" t="s">
        <v>432</v>
      </c>
      <c r="C19" s="94" t="s">
        <v>452</v>
      </c>
      <c r="D19" s="93" t="s">
        <v>19</v>
      </c>
      <c r="E19" s="93" t="s">
        <v>453</v>
      </c>
      <c r="F19" s="279" t="s">
        <v>382</v>
      </c>
      <c r="G19" s="279"/>
      <c r="H19" s="95" t="s">
        <v>16</v>
      </c>
      <c r="I19" s="96">
        <v>19.190000000000001</v>
      </c>
      <c r="J19" s="116">
        <v>27.01</v>
      </c>
      <c r="K19" s="123">
        <v>518.32000000000005</v>
      </c>
    </row>
    <row r="20" spans="2:11" ht="0.95" customHeight="1">
      <c r="B20" s="104" t="s">
        <v>432</v>
      </c>
      <c r="C20" s="94" t="s">
        <v>454</v>
      </c>
      <c r="D20" s="93" t="s">
        <v>14</v>
      </c>
      <c r="E20" s="93" t="s">
        <v>455</v>
      </c>
      <c r="F20" s="279" t="s">
        <v>456</v>
      </c>
      <c r="G20" s="279"/>
      <c r="H20" s="95" t="s">
        <v>74</v>
      </c>
      <c r="I20" s="96">
        <v>0.72</v>
      </c>
      <c r="J20" s="116">
        <v>591.79999999999995</v>
      </c>
      <c r="K20" s="123">
        <v>426.09</v>
      </c>
    </row>
    <row r="21" spans="2:11" ht="18" customHeight="1">
      <c r="B21" s="104" t="s">
        <v>432</v>
      </c>
      <c r="C21" s="94" t="s">
        <v>457</v>
      </c>
      <c r="D21" s="93" t="s">
        <v>19</v>
      </c>
      <c r="E21" s="93" t="s">
        <v>458</v>
      </c>
      <c r="F21" s="279" t="s">
        <v>382</v>
      </c>
      <c r="G21" s="279"/>
      <c r="H21" s="95" t="s">
        <v>74</v>
      </c>
      <c r="I21" s="96">
        <v>2.6</v>
      </c>
      <c r="J21" s="116">
        <v>62.59</v>
      </c>
      <c r="K21" s="123">
        <v>162.72999999999999</v>
      </c>
    </row>
    <row r="22" spans="2:11" ht="24" customHeight="1">
      <c r="B22" s="104" t="s">
        <v>432</v>
      </c>
      <c r="C22" s="94" t="s">
        <v>459</v>
      </c>
      <c r="D22" s="93" t="s">
        <v>53</v>
      </c>
      <c r="E22" s="93" t="s">
        <v>460</v>
      </c>
      <c r="F22" s="279" t="s">
        <v>461</v>
      </c>
      <c r="G22" s="279"/>
      <c r="H22" s="95" t="s">
        <v>16</v>
      </c>
      <c r="I22" s="96">
        <v>29</v>
      </c>
      <c r="J22" s="116">
        <v>13.7</v>
      </c>
      <c r="K22" s="123">
        <v>397.3</v>
      </c>
    </row>
    <row r="23" spans="2:11" ht="24" customHeight="1">
      <c r="B23" s="104" t="s">
        <v>432</v>
      </c>
      <c r="C23" s="94" t="s">
        <v>462</v>
      </c>
      <c r="D23" s="93" t="s">
        <v>19</v>
      </c>
      <c r="E23" s="93" t="s">
        <v>463</v>
      </c>
      <c r="F23" s="279" t="s">
        <v>382</v>
      </c>
      <c r="G23" s="279"/>
      <c r="H23" s="95" t="s">
        <v>74</v>
      </c>
      <c r="I23" s="96">
        <v>2.2999999999999998</v>
      </c>
      <c r="J23" s="116">
        <v>271.24</v>
      </c>
      <c r="K23" s="123">
        <v>623.85</v>
      </c>
    </row>
    <row r="24" spans="2:11" ht="21.75" customHeight="1">
      <c r="B24" s="105" t="s">
        <v>435</v>
      </c>
      <c r="C24" s="98" t="s">
        <v>464</v>
      </c>
      <c r="D24" s="97" t="s">
        <v>29</v>
      </c>
      <c r="E24" s="97" t="s">
        <v>465</v>
      </c>
      <c r="F24" s="287" t="s">
        <v>466</v>
      </c>
      <c r="G24" s="287"/>
      <c r="H24" s="99" t="s">
        <v>16</v>
      </c>
      <c r="I24" s="100">
        <v>19.190000000000001</v>
      </c>
      <c r="J24" s="119">
        <v>19.920000000000002</v>
      </c>
      <c r="K24" s="126">
        <v>382.26</v>
      </c>
    </row>
    <row r="25" spans="2:11" ht="14.25" customHeight="1">
      <c r="B25" s="106"/>
      <c r="C25" s="107"/>
      <c r="D25" s="107"/>
      <c r="E25" s="107"/>
      <c r="F25" s="107" t="s">
        <v>437</v>
      </c>
      <c r="G25" s="108">
        <v>1434.84</v>
      </c>
      <c r="H25" s="107" t="s">
        <v>438</v>
      </c>
      <c r="I25" s="108">
        <v>0</v>
      </c>
      <c r="J25" s="117" t="s">
        <v>439</v>
      </c>
      <c r="K25" s="124">
        <v>1434.84</v>
      </c>
    </row>
    <row r="26" spans="2:11" ht="30" customHeight="1">
      <c r="B26" s="106"/>
      <c r="C26" s="107"/>
      <c r="D26" s="107"/>
      <c r="E26" s="107"/>
      <c r="F26" s="107" t="s">
        <v>440</v>
      </c>
      <c r="G26" s="108">
        <v>482.27</v>
      </c>
      <c r="H26" s="107"/>
      <c r="I26" s="277" t="s">
        <v>441</v>
      </c>
      <c r="J26" s="277"/>
      <c r="K26" s="124">
        <v>2992.82</v>
      </c>
    </row>
    <row r="27" spans="2:11" ht="0.95" customHeight="1" thickBot="1">
      <c r="B27" s="64"/>
      <c r="C27" s="61"/>
      <c r="D27" s="61"/>
      <c r="E27" s="61"/>
      <c r="F27" s="61"/>
      <c r="G27" s="61"/>
      <c r="H27" s="61" t="s">
        <v>442</v>
      </c>
      <c r="I27" s="109">
        <v>1</v>
      </c>
      <c r="J27" s="75" t="s">
        <v>443</v>
      </c>
      <c r="K27" s="76">
        <v>2992.82</v>
      </c>
    </row>
    <row r="28" spans="2:11" ht="18" customHeight="1" thickTop="1">
      <c r="B28" s="110"/>
      <c r="C28" s="101"/>
      <c r="D28" s="101"/>
      <c r="E28" s="101"/>
      <c r="F28" s="101"/>
      <c r="G28" s="101"/>
      <c r="H28" s="101"/>
      <c r="I28" s="101"/>
      <c r="J28" s="113"/>
      <c r="K28" s="120"/>
    </row>
    <row r="29" spans="2:11" ht="24" customHeight="1">
      <c r="B29" s="60" t="s">
        <v>109</v>
      </c>
      <c r="C29" s="56"/>
      <c r="D29" s="56"/>
      <c r="E29" s="56" t="s">
        <v>110</v>
      </c>
      <c r="F29" s="56"/>
      <c r="G29" s="288"/>
      <c r="H29" s="288"/>
      <c r="I29" s="57"/>
      <c r="J29" s="118"/>
      <c r="K29" s="125">
        <v>183135.06</v>
      </c>
    </row>
    <row r="30" spans="2:11" ht="24" customHeight="1">
      <c r="B30" s="60" t="s">
        <v>111</v>
      </c>
      <c r="C30" s="56"/>
      <c r="D30" s="56"/>
      <c r="E30" s="56" t="s">
        <v>112</v>
      </c>
      <c r="F30" s="56"/>
      <c r="G30" s="288"/>
      <c r="H30" s="288"/>
      <c r="I30" s="57"/>
      <c r="J30" s="118"/>
      <c r="K30" s="125">
        <v>7989.53</v>
      </c>
    </row>
    <row r="31" spans="2:11" ht="24" customHeight="1">
      <c r="B31" s="102" t="s">
        <v>113</v>
      </c>
      <c r="C31" s="55" t="s">
        <v>1</v>
      </c>
      <c r="D31" s="53" t="s">
        <v>2</v>
      </c>
      <c r="E31" s="53" t="s">
        <v>3</v>
      </c>
      <c r="F31" s="278" t="s">
        <v>430</v>
      </c>
      <c r="G31" s="278"/>
      <c r="H31" s="54" t="s">
        <v>4</v>
      </c>
      <c r="I31" s="55" t="s">
        <v>5</v>
      </c>
      <c r="J31" s="114" t="s">
        <v>6</v>
      </c>
      <c r="K31" s="121" t="s">
        <v>8</v>
      </c>
    </row>
    <row r="32" spans="2:11" ht="24" customHeight="1">
      <c r="B32" s="103" t="s">
        <v>431</v>
      </c>
      <c r="C32" s="90" t="s">
        <v>114</v>
      </c>
      <c r="D32" s="89" t="s">
        <v>29</v>
      </c>
      <c r="E32" s="89" t="s">
        <v>115</v>
      </c>
      <c r="F32" s="280" t="s">
        <v>434</v>
      </c>
      <c r="G32" s="280"/>
      <c r="H32" s="91" t="s">
        <v>74</v>
      </c>
      <c r="I32" s="92">
        <v>1</v>
      </c>
      <c r="J32" s="115">
        <v>1557.5</v>
      </c>
      <c r="K32" s="122">
        <v>1557.5</v>
      </c>
    </row>
    <row r="33" spans="2:11" ht="24" customHeight="1">
      <c r="B33" s="104" t="s">
        <v>432</v>
      </c>
      <c r="C33" s="94" t="s">
        <v>467</v>
      </c>
      <c r="D33" s="93" t="s">
        <v>19</v>
      </c>
      <c r="E33" s="93" t="s">
        <v>468</v>
      </c>
      <c r="F33" s="279" t="s">
        <v>382</v>
      </c>
      <c r="G33" s="279"/>
      <c r="H33" s="95" t="s">
        <v>74</v>
      </c>
      <c r="I33" s="96">
        <v>1</v>
      </c>
      <c r="J33" s="116">
        <v>955.53</v>
      </c>
      <c r="K33" s="123">
        <v>955.53</v>
      </c>
    </row>
    <row r="34" spans="2:11" ht="24" customHeight="1">
      <c r="B34" s="104" t="s">
        <v>432</v>
      </c>
      <c r="C34" s="94" t="s">
        <v>469</v>
      </c>
      <c r="D34" s="93" t="s">
        <v>36</v>
      </c>
      <c r="E34" s="93" t="s">
        <v>470</v>
      </c>
      <c r="F34" s="279" t="s">
        <v>471</v>
      </c>
      <c r="G34" s="279"/>
      <c r="H34" s="95" t="s">
        <v>16</v>
      </c>
      <c r="I34" s="96">
        <v>1</v>
      </c>
      <c r="J34" s="116">
        <v>29.89</v>
      </c>
      <c r="K34" s="123">
        <v>29.89</v>
      </c>
    </row>
    <row r="35" spans="2:11">
      <c r="B35" s="104" t="s">
        <v>432</v>
      </c>
      <c r="C35" s="94" t="s">
        <v>472</v>
      </c>
      <c r="D35" s="93" t="s">
        <v>36</v>
      </c>
      <c r="E35" s="93" t="s">
        <v>473</v>
      </c>
      <c r="F35" s="279" t="s">
        <v>471</v>
      </c>
      <c r="G35" s="279"/>
      <c r="H35" s="95" t="s">
        <v>16</v>
      </c>
      <c r="I35" s="96">
        <v>2</v>
      </c>
      <c r="J35" s="116">
        <v>128.25</v>
      </c>
      <c r="K35" s="123">
        <v>256.5</v>
      </c>
    </row>
    <row r="36" spans="2:11" ht="14.25" customHeight="1">
      <c r="B36" s="104" t="s">
        <v>432</v>
      </c>
      <c r="C36" s="94" t="s">
        <v>474</v>
      </c>
      <c r="D36" s="93" t="s">
        <v>36</v>
      </c>
      <c r="E36" s="93" t="s">
        <v>475</v>
      </c>
      <c r="F36" s="279" t="s">
        <v>471</v>
      </c>
      <c r="G36" s="279"/>
      <c r="H36" s="95" t="s">
        <v>171</v>
      </c>
      <c r="I36" s="96">
        <v>2</v>
      </c>
      <c r="J36" s="116">
        <v>41.52</v>
      </c>
      <c r="K36" s="123">
        <v>83.04</v>
      </c>
    </row>
    <row r="37" spans="2:11" ht="30" customHeight="1">
      <c r="B37" s="104" t="s">
        <v>432</v>
      </c>
      <c r="C37" s="94" t="s">
        <v>476</v>
      </c>
      <c r="D37" s="93" t="s">
        <v>36</v>
      </c>
      <c r="E37" s="93" t="s">
        <v>477</v>
      </c>
      <c r="F37" s="279" t="s">
        <v>471</v>
      </c>
      <c r="G37" s="279"/>
      <c r="H37" s="95" t="s">
        <v>171</v>
      </c>
      <c r="I37" s="96">
        <v>2</v>
      </c>
      <c r="J37" s="116">
        <v>15.83</v>
      </c>
      <c r="K37" s="123">
        <v>31.66</v>
      </c>
    </row>
    <row r="38" spans="2:11" ht="0.95" customHeight="1">
      <c r="B38" s="104" t="s">
        <v>432</v>
      </c>
      <c r="C38" s="94" t="s">
        <v>478</v>
      </c>
      <c r="D38" s="93" t="s">
        <v>36</v>
      </c>
      <c r="E38" s="93" t="s">
        <v>479</v>
      </c>
      <c r="F38" s="279" t="s">
        <v>480</v>
      </c>
      <c r="G38" s="279"/>
      <c r="H38" s="95" t="s">
        <v>433</v>
      </c>
      <c r="I38" s="96">
        <v>8</v>
      </c>
      <c r="J38" s="116">
        <v>8.2899999999999991</v>
      </c>
      <c r="K38" s="123">
        <v>66.319999999999993</v>
      </c>
    </row>
    <row r="39" spans="2:11" ht="18" customHeight="1">
      <c r="B39" s="104" t="s">
        <v>432</v>
      </c>
      <c r="C39" s="94" t="s">
        <v>481</v>
      </c>
      <c r="D39" s="93" t="s">
        <v>36</v>
      </c>
      <c r="E39" s="93" t="s">
        <v>482</v>
      </c>
      <c r="F39" s="279" t="s">
        <v>480</v>
      </c>
      <c r="G39" s="279"/>
      <c r="H39" s="95" t="s">
        <v>433</v>
      </c>
      <c r="I39" s="96">
        <v>8</v>
      </c>
      <c r="J39" s="116">
        <v>8.5500000000000007</v>
      </c>
      <c r="K39" s="123">
        <v>68.400000000000006</v>
      </c>
    </row>
    <row r="40" spans="2:11" ht="24" customHeight="1">
      <c r="B40" s="104" t="s">
        <v>432</v>
      </c>
      <c r="C40" s="94" t="s">
        <v>483</v>
      </c>
      <c r="D40" s="93" t="s">
        <v>36</v>
      </c>
      <c r="E40" s="93" t="s">
        <v>484</v>
      </c>
      <c r="F40" s="279" t="s">
        <v>480</v>
      </c>
      <c r="G40" s="279"/>
      <c r="H40" s="95" t="s">
        <v>433</v>
      </c>
      <c r="I40" s="96">
        <v>8</v>
      </c>
      <c r="J40" s="116">
        <v>8.27</v>
      </c>
      <c r="K40" s="123">
        <v>66.16</v>
      </c>
    </row>
    <row r="41" spans="2:11" ht="24" customHeight="1">
      <c r="B41" s="106"/>
      <c r="C41" s="107"/>
      <c r="D41" s="107"/>
      <c r="E41" s="107"/>
      <c r="F41" s="107" t="s">
        <v>437</v>
      </c>
      <c r="G41" s="108">
        <v>287.87</v>
      </c>
      <c r="H41" s="107" t="s">
        <v>438</v>
      </c>
      <c r="I41" s="108">
        <v>0</v>
      </c>
      <c r="J41" s="117" t="s">
        <v>439</v>
      </c>
      <c r="K41" s="124">
        <v>287.87</v>
      </c>
    </row>
    <row r="42" spans="2:11" ht="24" customHeight="1">
      <c r="B42" s="106"/>
      <c r="C42" s="107"/>
      <c r="D42" s="107"/>
      <c r="E42" s="107"/>
      <c r="F42" s="107" t="s">
        <v>440</v>
      </c>
      <c r="G42" s="108">
        <v>299.19</v>
      </c>
      <c r="H42" s="107"/>
      <c r="I42" s="277" t="s">
        <v>441</v>
      </c>
      <c r="J42" s="277"/>
      <c r="K42" s="124">
        <v>1856.69</v>
      </c>
    </row>
    <row r="43" spans="2:11" ht="26.1" customHeight="1" thickBot="1">
      <c r="B43" s="64"/>
      <c r="C43" s="61"/>
      <c r="D43" s="61"/>
      <c r="E43" s="61"/>
      <c r="F43" s="61"/>
      <c r="G43" s="61"/>
      <c r="H43" s="61" t="s">
        <v>442</v>
      </c>
      <c r="I43" s="109">
        <v>2.5</v>
      </c>
      <c r="J43" s="75" t="s">
        <v>443</v>
      </c>
      <c r="K43" s="76">
        <v>4641.72</v>
      </c>
    </row>
    <row r="44" spans="2:11" ht="24" customHeight="1" thickTop="1">
      <c r="B44" s="110"/>
      <c r="C44" s="101"/>
      <c r="D44" s="101"/>
      <c r="E44" s="101"/>
      <c r="F44" s="101"/>
      <c r="G44" s="101"/>
      <c r="H44" s="101"/>
      <c r="I44" s="101"/>
      <c r="J44" s="113"/>
      <c r="K44" s="120"/>
    </row>
    <row r="45" spans="2:11" ht="24" customHeight="1">
      <c r="B45" s="102" t="s">
        <v>290</v>
      </c>
      <c r="C45" s="55" t="s">
        <v>1</v>
      </c>
      <c r="D45" s="53" t="s">
        <v>2</v>
      </c>
      <c r="E45" s="53" t="s">
        <v>3</v>
      </c>
      <c r="F45" s="278" t="s">
        <v>430</v>
      </c>
      <c r="G45" s="278"/>
      <c r="H45" s="54" t="s">
        <v>4</v>
      </c>
      <c r="I45" s="55" t="s">
        <v>5</v>
      </c>
      <c r="J45" s="114" t="s">
        <v>6</v>
      </c>
      <c r="K45" s="121" t="s">
        <v>8</v>
      </c>
    </row>
    <row r="46" spans="2:11" ht="24" customHeight="1">
      <c r="B46" s="103" t="s">
        <v>431</v>
      </c>
      <c r="C46" s="90" t="s">
        <v>291</v>
      </c>
      <c r="D46" s="89" t="s">
        <v>29</v>
      </c>
      <c r="E46" s="89" t="s">
        <v>292</v>
      </c>
      <c r="F46" s="280" t="s">
        <v>450</v>
      </c>
      <c r="G46" s="280"/>
      <c r="H46" s="91" t="s">
        <v>88</v>
      </c>
      <c r="I46" s="92">
        <v>1</v>
      </c>
      <c r="J46" s="115">
        <v>648.45000000000005</v>
      </c>
      <c r="K46" s="122">
        <v>648.45000000000005</v>
      </c>
    </row>
    <row r="47" spans="2:11" ht="24" customHeight="1">
      <c r="B47" s="104" t="s">
        <v>432</v>
      </c>
      <c r="C47" s="94" t="s">
        <v>489</v>
      </c>
      <c r="D47" s="93" t="s">
        <v>53</v>
      </c>
      <c r="E47" s="93" t="s">
        <v>490</v>
      </c>
      <c r="F47" s="279" t="s">
        <v>488</v>
      </c>
      <c r="G47" s="279"/>
      <c r="H47" s="95" t="s">
        <v>331</v>
      </c>
      <c r="I47" s="96">
        <v>0.25</v>
      </c>
      <c r="J47" s="116">
        <v>2593.83</v>
      </c>
      <c r="K47" s="123">
        <v>648.45000000000005</v>
      </c>
    </row>
    <row r="48" spans="2:11" ht="24" customHeight="1">
      <c r="B48" s="106"/>
      <c r="C48" s="107"/>
      <c r="D48" s="107"/>
      <c r="E48" s="107"/>
      <c r="F48" s="107" t="s">
        <v>437</v>
      </c>
      <c r="G48" s="108">
        <v>10.199999999999999</v>
      </c>
      <c r="H48" s="107" t="s">
        <v>438</v>
      </c>
      <c r="I48" s="108">
        <v>0</v>
      </c>
      <c r="J48" s="117" t="s">
        <v>439</v>
      </c>
      <c r="K48" s="124">
        <v>10.199999999999999</v>
      </c>
    </row>
    <row r="49" spans="2:11" ht="24" customHeight="1">
      <c r="B49" s="106"/>
      <c r="C49" s="107"/>
      <c r="D49" s="107"/>
      <c r="E49" s="107"/>
      <c r="F49" s="107" t="s">
        <v>440</v>
      </c>
      <c r="G49" s="108">
        <v>124.56</v>
      </c>
      <c r="H49" s="107"/>
      <c r="I49" s="277" t="s">
        <v>441</v>
      </c>
      <c r="J49" s="277"/>
      <c r="K49" s="124">
        <v>773.01</v>
      </c>
    </row>
    <row r="50" spans="2:11" ht="24" customHeight="1" thickBot="1">
      <c r="B50" s="64"/>
      <c r="C50" s="61"/>
      <c r="D50" s="61"/>
      <c r="E50" s="61"/>
      <c r="F50" s="61"/>
      <c r="G50" s="61"/>
      <c r="H50" s="61" t="s">
        <v>442</v>
      </c>
      <c r="I50" s="109">
        <v>9.74</v>
      </c>
      <c r="J50" s="75" t="s">
        <v>443</v>
      </c>
      <c r="K50" s="76">
        <v>7529.11</v>
      </c>
    </row>
    <row r="51" spans="2:11" ht="26.1" customHeight="1" thickTop="1">
      <c r="B51" s="110"/>
      <c r="C51" s="101"/>
      <c r="D51" s="101"/>
      <c r="E51" s="101"/>
      <c r="F51" s="101"/>
      <c r="G51" s="101"/>
      <c r="H51" s="101"/>
      <c r="I51" s="101"/>
      <c r="J51" s="113"/>
      <c r="K51" s="120"/>
    </row>
    <row r="52" spans="2:11" ht="24" customHeight="1">
      <c r="B52" s="102" t="s">
        <v>293</v>
      </c>
      <c r="C52" s="55" t="s">
        <v>1</v>
      </c>
      <c r="D52" s="53" t="s">
        <v>2</v>
      </c>
      <c r="E52" s="53" t="s">
        <v>3</v>
      </c>
      <c r="F52" s="278" t="s">
        <v>430</v>
      </c>
      <c r="G52" s="278"/>
      <c r="H52" s="54" t="s">
        <v>4</v>
      </c>
      <c r="I52" s="55" t="s">
        <v>5</v>
      </c>
      <c r="J52" s="114" t="s">
        <v>6</v>
      </c>
      <c r="K52" s="121" t="s">
        <v>8</v>
      </c>
    </row>
    <row r="53" spans="2:11" ht="24" customHeight="1">
      <c r="B53" s="103" t="s">
        <v>431</v>
      </c>
      <c r="C53" s="90" t="s">
        <v>294</v>
      </c>
      <c r="D53" s="89" t="s">
        <v>29</v>
      </c>
      <c r="E53" s="89" t="s">
        <v>295</v>
      </c>
      <c r="F53" s="280" t="s">
        <v>450</v>
      </c>
      <c r="G53" s="280"/>
      <c r="H53" s="91" t="s">
        <v>16</v>
      </c>
      <c r="I53" s="92">
        <v>1</v>
      </c>
      <c r="J53" s="115">
        <v>242.82</v>
      </c>
      <c r="K53" s="122">
        <v>242.82</v>
      </c>
    </row>
    <row r="54" spans="2:11" ht="24" customHeight="1">
      <c r="B54" s="104" t="s">
        <v>432</v>
      </c>
      <c r="C54" s="94" t="s">
        <v>481</v>
      </c>
      <c r="D54" s="93" t="s">
        <v>36</v>
      </c>
      <c r="E54" s="93" t="s">
        <v>482</v>
      </c>
      <c r="F54" s="279" t="s">
        <v>480</v>
      </c>
      <c r="G54" s="279"/>
      <c r="H54" s="95" t="s">
        <v>433</v>
      </c>
      <c r="I54" s="96">
        <v>1</v>
      </c>
      <c r="J54" s="116">
        <v>8.5500000000000007</v>
      </c>
      <c r="K54" s="123">
        <v>8.5500000000000007</v>
      </c>
    </row>
    <row r="55" spans="2:11" ht="24" customHeight="1">
      <c r="B55" s="104" t="s">
        <v>432</v>
      </c>
      <c r="C55" s="94" t="s">
        <v>483</v>
      </c>
      <c r="D55" s="93" t="s">
        <v>36</v>
      </c>
      <c r="E55" s="93" t="s">
        <v>484</v>
      </c>
      <c r="F55" s="279" t="s">
        <v>480</v>
      </c>
      <c r="G55" s="279"/>
      <c r="H55" s="95" t="s">
        <v>433</v>
      </c>
      <c r="I55" s="96">
        <v>1</v>
      </c>
      <c r="J55" s="116">
        <v>8.27</v>
      </c>
      <c r="K55" s="123">
        <v>8.27</v>
      </c>
    </row>
    <row r="56" spans="2:11" ht="24" customHeight="1">
      <c r="B56" s="105" t="s">
        <v>435</v>
      </c>
      <c r="C56" s="98" t="s">
        <v>491</v>
      </c>
      <c r="D56" s="97" t="s">
        <v>29</v>
      </c>
      <c r="E56" s="97" t="s">
        <v>492</v>
      </c>
      <c r="F56" s="287" t="s">
        <v>449</v>
      </c>
      <c r="G56" s="287"/>
      <c r="H56" s="99" t="s">
        <v>16</v>
      </c>
      <c r="I56" s="100">
        <v>1</v>
      </c>
      <c r="J56" s="119">
        <v>226</v>
      </c>
      <c r="K56" s="126">
        <v>226</v>
      </c>
    </row>
    <row r="57" spans="2:11" ht="24" customHeight="1">
      <c r="B57" s="106"/>
      <c r="C57" s="107"/>
      <c r="D57" s="107"/>
      <c r="E57" s="107"/>
      <c r="F57" s="107" t="s">
        <v>437</v>
      </c>
      <c r="G57" s="108">
        <v>0</v>
      </c>
      <c r="H57" s="107" t="s">
        <v>438</v>
      </c>
      <c r="I57" s="108">
        <v>0</v>
      </c>
      <c r="J57" s="117" t="s">
        <v>439</v>
      </c>
      <c r="K57" s="124">
        <v>0</v>
      </c>
    </row>
    <row r="58" spans="2:11" ht="24" customHeight="1">
      <c r="B58" s="106"/>
      <c r="C58" s="107"/>
      <c r="D58" s="107"/>
      <c r="E58" s="107"/>
      <c r="F58" s="107" t="s">
        <v>440</v>
      </c>
      <c r="G58" s="108">
        <v>46.64</v>
      </c>
      <c r="H58" s="107"/>
      <c r="I58" s="277" t="s">
        <v>441</v>
      </c>
      <c r="J58" s="277"/>
      <c r="K58" s="124">
        <v>289.45999999999998</v>
      </c>
    </row>
    <row r="59" spans="2:11" ht="24" customHeight="1" thickBot="1">
      <c r="B59" s="64"/>
      <c r="C59" s="61"/>
      <c r="D59" s="61"/>
      <c r="E59" s="61"/>
      <c r="F59" s="61"/>
      <c r="G59" s="61"/>
      <c r="H59" s="61" t="s">
        <v>442</v>
      </c>
      <c r="I59" s="109">
        <v>20.45</v>
      </c>
      <c r="J59" s="75" t="s">
        <v>443</v>
      </c>
      <c r="K59" s="76">
        <v>5919.45</v>
      </c>
    </row>
    <row r="60" spans="2:11" ht="24" customHeight="1" thickTop="1">
      <c r="B60" s="110"/>
      <c r="C60" s="101"/>
      <c r="D60" s="101"/>
      <c r="E60" s="101"/>
      <c r="F60" s="101"/>
      <c r="G60" s="101"/>
      <c r="H60" s="101"/>
      <c r="I60" s="101"/>
      <c r="J60" s="113"/>
      <c r="K60" s="120"/>
    </row>
    <row r="61" spans="2:11" ht="24" customHeight="1">
      <c r="B61" s="60" t="s">
        <v>326</v>
      </c>
      <c r="C61" s="56"/>
      <c r="D61" s="56"/>
      <c r="E61" s="56" t="s">
        <v>327</v>
      </c>
      <c r="F61" s="56"/>
      <c r="G61" s="288"/>
      <c r="H61" s="288"/>
      <c r="I61" s="57"/>
      <c r="J61" s="118"/>
      <c r="K61" s="125">
        <v>13684.12</v>
      </c>
    </row>
    <row r="62" spans="2:11" ht="24" customHeight="1">
      <c r="B62" s="102" t="s">
        <v>328</v>
      </c>
      <c r="C62" s="55" t="s">
        <v>1</v>
      </c>
      <c r="D62" s="53" t="s">
        <v>2</v>
      </c>
      <c r="E62" s="53" t="s">
        <v>3</v>
      </c>
      <c r="F62" s="278" t="s">
        <v>430</v>
      </c>
      <c r="G62" s="278"/>
      <c r="H62" s="54" t="s">
        <v>4</v>
      </c>
      <c r="I62" s="55" t="s">
        <v>5</v>
      </c>
      <c r="J62" s="114" t="s">
        <v>6</v>
      </c>
      <c r="K62" s="121" t="s">
        <v>8</v>
      </c>
    </row>
    <row r="63" spans="2:11" ht="24" customHeight="1">
      <c r="B63" s="103" t="s">
        <v>431</v>
      </c>
      <c r="C63" s="90" t="s">
        <v>329</v>
      </c>
      <c r="D63" s="89" t="s">
        <v>29</v>
      </c>
      <c r="E63" s="89" t="s">
        <v>330</v>
      </c>
      <c r="F63" s="280" t="s">
        <v>450</v>
      </c>
      <c r="G63" s="280"/>
      <c r="H63" s="91" t="s">
        <v>331</v>
      </c>
      <c r="I63" s="92">
        <v>1</v>
      </c>
      <c r="J63" s="115">
        <v>1625.61</v>
      </c>
      <c r="K63" s="122">
        <v>1625.61</v>
      </c>
    </row>
    <row r="64" spans="2:11" ht="24" customHeight="1">
      <c r="B64" s="104" t="s">
        <v>432</v>
      </c>
      <c r="C64" s="94" t="s">
        <v>130</v>
      </c>
      <c r="D64" s="93" t="s">
        <v>19</v>
      </c>
      <c r="E64" s="93" t="s">
        <v>131</v>
      </c>
      <c r="F64" s="279" t="s">
        <v>382</v>
      </c>
      <c r="G64" s="279"/>
      <c r="H64" s="95" t="s">
        <v>74</v>
      </c>
      <c r="I64" s="96">
        <v>0.32</v>
      </c>
      <c r="J64" s="116">
        <v>3371.53</v>
      </c>
      <c r="K64" s="123">
        <v>1078.8800000000001</v>
      </c>
    </row>
    <row r="65" spans="2:11" ht="24" customHeight="1">
      <c r="B65" s="104" t="s">
        <v>432</v>
      </c>
      <c r="C65" s="94" t="s">
        <v>493</v>
      </c>
      <c r="D65" s="93" t="s">
        <v>36</v>
      </c>
      <c r="E65" s="93" t="s">
        <v>494</v>
      </c>
      <c r="F65" s="279" t="s">
        <v>486</v>
      </c>
      <c r="G65" s="279"/>
      <c r="H65" s="95" t="s">
        <v>16</v>
      </c>
      <c r="I65" s="96">
        <v>1.5</v>
      </c>
      <c r="J65" s="116">
        <v>38.700000000000003</v>
      </c>
      <c r="K65" s="123">
        <v>58.05</v>
      </c>
    </row>
    <row r="66" spans="2:11" ht="24" customHeight="1">
      <c r="B66" s="104" t="s">
        <v>432</v>
      </c>
      <c r="C66" s="94" t="s">
        <v>495</v>
      </c>
      <c r="D66" s="93" t="s">
        <v>36</v>
      </c>
      <c r="E66" s="93" t="s">
        <v>496</v>
      </c>
      <c r="F66" s="279" t="s">
        <v>487</v>
      </c>
      <c r="G66" s="279"/>
      <c r="H66" s="95" t="s">
        <v>44</v>
      </c>
      <c r="I66" s="96">
        <v>1.5</v>
      </c>
      <c r="J66" s="116">
        <v>170.79</v>
      </c>
      <c r="K66" s="123">
        <v>256.18</v>
      </c>
    </row>
    <row r="67" spans="2:11" ht="24" customHeight="1">
      <c r="B67" s="105" t="s">
        <v>435</v>
      </c>
      <c r="C67" s="98" t="s">
        <v>497</v>
      </c>
      <c r="D67" s="97" t="s">
        <v>29</v>
      </c>
      <c r="E67" s="97" t="s">
        <v>498</v>
      </c>
      <c r="F67" s="287" t="s">
        <v>436</v>
      </c>
      <c r="G67" s="287"/>
      <c r="H67" s="99" t="s">
        <v>16</v>
      </c>
      <c r="I67" s="100">
        <v>0.5</v>
      </c>
      <c r="J67" s="119">
        <v>465</v>
      </c>
      <c r="K67" s="126">
        <v>232.5</v>
      </c>
    </row>
    <row r="68" spans="2:11" ht="24" customHeight="1">
      <c r="B68" s="106"/>
      <c r="C68" s="107"/>
      <c r="D68" s="107"/>
      <c r="E68" s="107"/>
      <c r="F68" s="107" t="s">
        <v>437</v>
      </c>
      <c r="G68" s="108">
        <v>240.95</v>
      </c>
      <c r="H68" s="107" t="s">
        <v>438</v>
      </c>
      <c r="I68" s="108">
        <v>0</v>
      </c>
      <c r="J68" s="117" t="s">
        <v>439</v>
      </c>
      <c r="K68" s="124">
        <v>240.95</v>
      </c>
    </row>
    <row r="69" spans="2:11">
      <c r="B69" s="106"/>
      <c r="C69" s="107"/>
      <c r="D69" s="107"/>
      <c r="E69" s="107"/>
      <c r="F69" s="107" t="s">
        <v>440</v>
      </c>
      <c r="G69" s="108">
        <v>312.27</v>
      </c>
      <c r="H69" s="107"/>
      <c r="I69" s="277" t="s">
        <v>441</v>
      </c>
      <c r="J69" s="277"/>
      <c r="K69" s="124">
        <v>1937.88</v>
      </c>
    </row>
    <row r="70" spans="2:11" ht="14.25" customHeight="1" thickBot="1">
      <c r="B70" s="64"/>
      <c r="C70" s="61"/>
      <c r="D70" s="61"/>
      <c r="E70" s="61"/>
      <c r="F70" s="61"/>
      <c r="G70" s="61"/>
      <c r="H70" s="61" t="s">
        <v>442</v>
      </c>
      <c r="I70" s="109">
        <v>5</v>
      </c>
      <c r="J70" s="75" t="s">
        <v>443</v>
      </c>
      <c r="K70" s="76">
        <v>9689.4</v>
      </c>
    </row>
    <row r="71" spans="2:11" ht="30" customHeight="1" thickTop="1">
      <c r="B71" s="110"/>
      <c r="C71" s="101"/>
      <c r="D71" s="101"/>
      <c r="E71" s="101"/>
      <c r="F71" s="101"/>
      <c r="G71" s="101"/>
      <c r="H71" s="101"/>
      <c r="I71" s="101"/>
      <c r="J71" s="113"/>
      <c r="K71" s="120"/>
    </row>
    <row r="72" spans="2:11" ht="0.95" customHeight="1">
      <c r="B72" s="102" t="s">
        <v>332</v>
      </c>
      <c r="C72" s="55" t="s">
        <v>1</v>
      </c>
      <c r="D72" s="53" t="s">
        <v>2</v>
      </c>
      <c r="E72" s="53" t="s">
        <v>3</v>
      </c>
      <c r="F72" s="278" t="s">
        <v>430</v>
      </c>
      <c r="G72" s="278"/>
      <c r="H72" s="54" t="s">
        <v>4</v>
      </c>
      <c r="I72" s="55" t="s">
        <v>5</v>
      </c>
      <c r="J72" s="114" t="s">
        <v>6</v>
      </c>
      <c r="K72" s="121" t="s">
        <v>8</v>
      </c>
    </row>
    <row r="73" spans="2:11" ht="18" customHeight="1">
      <c r="B73" s="103" t="s">
        <v>431</v>
      </c>
      <c r="C73" s="90" t="s">
        <v>333</v>
      </c>
      <c r="D73" s="89" t="s">
        <v>29</v>
      </c>
      <c r="E73" s="89" t="s">
        <v>334</v>
      </c>
      <c r="F73" s="280" t="s">
        <v>450</v>
      </c>
      <c r="G73" s="280"/>
      <c r="H73" s="91" t="s">
        <v>331</v>
      </c>
      <c r="I73" s="92">
        <v>1</v>
      </c>
      <c r="J73" s="115">
        <v>3351</v>
      </c>
      <c r="K73" s="122">
        <v>3351</v>
      </c>
    </row>
    <row r="74" spans="2:11" ht="24" customHeight="1">
      <c r="B74" s="104" t="s">
        <v>432</v>
      </c>
      <c r="C74" s="94" t="s">
        <v>130</v>
      </c>
      <c r="D74" s="93" t="s">
        <v>19</v>
      </c>
      <c r="E74" s="93" t="s">
        <v>131</v>
      </c>
      <c r="F74" s="279" t="s">
        <v>382</v>
      </c>
      <c r="G74" s="279"/>
      <c r="H74" s="95" t="s">
        <v>74</v>
      </c>
      <c r="I74" s="96">
        <v>0.65</v>
      </c>
      <c r="J74" s="116">
        <v>3371.53</v>
      </c>
      <c r="K74" s="123">
        <v>2191.4899999999998</v>
      </c>
    </row>
    <row r="75" spans="2:11" ht="24" customHeight="1">
      <c r="B75" s="104" t="s">
        <v>432</v>
      </c>
      <c r="C75" s="94" t="s">
        <v>493</v>
      </c>
      <c r="D75" s="93" t="s">
        <v>36</v>
      </c>
      <c r="E75" s="93" t="s">
        <v>494</v>
      </c>
      <c r="F75" s="279" t="s">
        <v>486</v>
      </c>
      <c r="G75" s="279"/>
      <c r="H75" s="95" t="s">
        <v>16</v>
      </c>
      <c r="I75" s="96">
        <v>2.5</v>
      </c>
      <c r="J75" s="116">
        <v>38.700000000000003</v>
      </c>
      <c r="K75" s="123">
        <v>96.75</v>
      </c>
    </row>
    <row r="76" spans="2:11">
      <c r="B76" s="104" t="s">
        <v>432</v>
      </c>
      <c r="C76" s="94" t="s">
        <v>495</v>
      </c>
      <c r="D76" s="93" t="s">
        <v>36</v>
      </c>
      <c r="E76" s="93" t="s">
        <v>496</v>
      </c>
      <c r="F76" s="279" t="s">
        <v>487</v>
      </c>
      <c r="G76" s="279"/>
      <c r="H76" s="95" t="s">
        <v>44</v>
      </c>
      <c r="I76" s="96">
        <v>3.5</v>
      </c>
      <c r="J76" s="116">
        <v>170.79</v>
      </c>
      <c r="K76" s="123">
        <v>597.76</v>
      </c>
    </row>
    <row r="77" spans="2:11" ht="14.25" customHeight="1">
      <c r="B77" s="105" t="s">
        <v>435</v>
      </c>
      <c r="C77" s="98" t="s">
        <v>497</v>
      </c>
      <c r="D77" s="97" t="s">
        <v>29</v>
      </c>
      <c r="E77" s="97" t="s">
        <v>498</v>
      </c>
      <c r="F77" s="287" t="s">
        <v>436</v>
      </c>
      <c r="G77" s="287"/>
      <c r="H77" s="99" t="s">
        <v>16</v>
      </c>
      <c r="I77" s="100">
        <v>1</v>
      </c>
      <c r="J77" s="119">
        <v>465</v>
      </c>
      <c r="K77" s="126">
        <v>465</v>
      </c>
    </row>
    <row r="78" spans="2:11" ht="30" customHeight="1">
      <c r="B78" s="106"/>
      <c r="C78" s="107"/>
      <c r="D78" s="107"/>
      <c r="E78" s="107"/>
      <c r="F78" s="107" t="s">
        <v>437</v>
      </c>
      <c r="G78" s="108">
        <v>485.37</v>
      </c>
      <c r="H78" s="107" t="s">
        <v>438</v>
      </c>
      <c r="I78" s="108">
        <v>0</v>
      </c>
      <c r="J78" s="117" t="s">
        <v>439</v>
      </c>
      <c r="K78" s="124">
        <v>485.37</v>
      </c>
    </row>
    <row r="79" spans="2:11" ht="0.95" customHeight="1">
      <c r="B79" s="106"/>
      <c r="C79" s="107"/>
      <c r="D79" s="107"/>
      <c r="E79" s="107"/>
      <c r="F79" s="107" t="s">
        <v>440</v>
      </c>
      <c r="G79" s="108">
        <v>643.72</v>
      </c>
      <c r="H79" s="107"/>
      <c r="I79" s="277" t="s">
        <v>441</v>
      </c>
      <c r="J79" s="277"/>
      <c r="K79" s="124">
        <v>3994.72</v>
      </c>
    </row>
    <row r="80" spans="2:11" ht="24" customHeight="1" thickBot="1">
      <c r="B80" s="64"/>
      <c r="C80" s="61"/>
      <c r="D80" s="61"/>
      <c r="E80" s="61"/>
      <c r="F80" s="61"/>
      <c r="G80" s="61"/>
      <c r="H80" s="61" t="s">
        <v>442</v>
      </c>
      <c r="I80" s="109">
        <v>1</v>
      </c>
      <c r="J80" s="75" t="s">
        <v>443</v>
      </c>
      <c r="K80" s="76">
        <v>3994.72</v>
      </c>
    </row>
    <row r="81" spans="2:11" ht="18" customHeight="1" thickTop="1">
      <c r="B81" s="110"/>
      <c r="C81" s="101"/>
      <c r="D81" s="101"/>
      <c r="E81" s="101"/>
      <c r="F81" s="101"/>
      <c r="G81" s="101"/>
      <c r="H81" s="101"/>
      <c r="I81" s="101"/>
      <c r="J81" s="113"/>
      <c r="K81" s="120"/>
    </row>
    <row r="82" spans="2:11" ht="24" customHeight="1">
      <c r="B82" s="289"/>
      <c r="C82" s="290"/>
      <c r="D82" s="290"/>
      <c r="E82" s="111"/>
      <c r="F82" s="61"/>
      <c r="G82" s="291" t="s">
        <v>374</v>
      </c>
      <c r="H82" s="290"/>
      <c r="I82" s="292">
        <v>673194.48</v>
      </c>
      <c r="J82" s="292"/>
      <c r="K82" s="293"/>
    </row>
    <row r="83" spans="2:11" ht="24" customHeight="1">
      <c r="B83" s="289"/>
      <c r="C83" s="290"/>
      <c r="D83" s="290"/>
      <c r="E83" s="111"/>
      <c r="F83" s="61"/>
      <c r="G83" s="291" t="s">
        <v>375</v>
      </c>
      <c r="H83" s="290"/>
      <c r="I83" s="292">
        <v>129273.51</v>
      </c>
      <c r="J83" s="292"/>
      <c r="K83" s="293"/>
    </row>
    <row r="84" spans="2:11" ht="24" customHeight="1" thickBot="1">
      <c r="B84" s="294"/>
      <c r="C84" s="295"/>
      <c r="D84" s="295"/>
      <c r="E84" s="112"/>
      <c r="F84" s="63"/>
      <c r="G84" s="296" t="s">
        <v>376</v>
      </c>
      <c r="H84" s="295"/>
      <c r="I84" s="297">
        <v>802467.99</v>
      </c>
      <c r="J84" s="297"/>
      <c r="K84" s="298"/>
    </row>
    <row r="86" spans="2:11" ht="14.25" customHeight="1"/>
    <row r="87" spans="2:11" ht="30" customHeight="1"/>
    <row r="88" spans="2:11" ht="0.95" customHeight="1"/>
    <row r="89" spans="2:11" ht="18" customHeight="1"/>
    <row r="90" spans="2:11" ht="24" customHeight="1"/>
    <row r="91" spans="2:11" ht="24" customHeight="1"/>
    <row r="93" spans="2:11" ht="14.25" customHeight="1"/>
    <row r="94" spans="2:11" ht="30" customHeight="1"/>
    <row r="95" spans="2:11" ht="0.95" customHeight="1"/>
    <row r="96" spans="2:11" ht="18" customHeight="1"/>
    <row r="97" ht="24" customHeight="1"/>
    <row r="98" ht="24" customHeight="1"/>
    <row r="100" ht="14.25" customHeight="1"/>
    <row r="101" ht="30" customHeight="1"/>
    <row r="102" ht="0.95" customHeight="1"/>
    <row r="103" ht="18" customHeight="1"/>
    <row r="104" ht="24" customHeight="1"/>
    <row r="105" ht="24" customHeight="1"/>
    <row r="107" ht="14.25" customHeight="1"/>
    <row r="108" ht="30" customHeight="1"/>
    <row r="109" ht="0.95" customHeight="1"/>
    <row r="110" ht="18" customHeight="1"/>
    <row r="111" ht="24" customHeight="1"/>
    <row r="112" ht="24" customHeight="1"/>
    <row r="114" ht="14.25" customHeight="1"/>
    <row r="115" ht="30" customHeight="1"/>
    <row r="116" ht="0.95" customHeight="1"/>
    <row r="117" ht="18" customHeight="1"/>
    <row r="118" ht="26.1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6" ht="14.25" customHeight="1"/>
    <row r="127" ht="30" customHeight="1"/>
    <row r="128" ht="0.95" customHeight="1"/>
    <row r="129" ht="18" customHeight="1"/>
    <row r="130" ht="26.1" customHeight="1"/>
    <row r="131" ht="24" customHeight="1"/>
    <row r="132" ht="24" customHeight="1"/>
    <row r="133" ht="39" customHeight="1"/>
    <row r="134" ht="39" customHeight="1"/>
    <row r="136" ht="14.25" customHeight="1"/>
    <row r="137" ht="30" customHeight="1"/>
    <row r="138" ht="0.95" customHeight="1"/>
    <row r="139" ht="18" customHeight="1"/>
    <row r="140" ht="24" customHeight="1"/>
    <row r="141" ht="24" customHeight="1"/>
    <row r="142" ht="24" customHeight="1"/>
    <row r="144" ht="14.25" customHeight="1"/>
    <row r="145" ht="30" customHeight="1"/>
    <row r="146" ht="0.95" customHeight="1"/>
    <row r="147" ht="18" customHeight="1"/>
    <row r="148" ht="24" customHeight="1"/>
    <row r="149" ht="24" customHeight="1"/>
    <row r="150" ht="26.1" customHeight="1"/>
    <row r="151" ht="24" customHeight="1"/>
    <row r="152" ht="24" customHeight="1"/>
    <row r="153" ht="24" customHeight="1"/>
    <row r="154" ht="24" customHeight="1"/>
    <row r="156" ht="14.25" customHeight="1"/>
    <row r="157" ht="30" customHeight="1"/>
    <row r="158" ht="0.95" customHeight="1"/>
    <row r="159" ht="18" customHeight="1"/>
    <row r="160" ht="26.1" customHeight="1"/>
    <row r="161" ht="65.099999999999994" customHeight="1"/>
    <row r="162" ht="65.099999999999994" customHeight="1"/>
    <row r="163" ht="24" customHeight="1"/>
    <row r="164" ht="24" customHeight="1"/>
    <row r="166" ht="14.25" customHeight="1"/>
    <row r="167" ht="30" customHeight="1"/>
    <row r="168" ht="0.95" customHeight="1"/>
    <row r="169" ht="18" customHeight="1"/>
    <row r="170" ht="24" customHeight="1"/>
    <row r="171" ht="24" customHeight="1"/>
    <row r="172" ht="24" customHeight="1"/>
    <row r="174" ht="14.25" customHeight="1"/>
    <row r="175" ht="30" customHeight="1"/>
    <row r="176" ht="0.95" customHeight="1"/>
    <row r="177" ht="18" customHeight="1"/>
    <row r="178" ht="26.1" customHeight="1"/>
    <row r="179" ht="24" customHeight="1"/>
    <row r="180" ht="24" customHeight="1"/>
    <row r="181" ht="24" customHeight="1"/>
    <row r="182" ht="24" customHeight="1"/>
    <row r="184" ht="14.25" customHeight="1"/>
    <row r="185" ht="30" customHeight="1"/>
    <row r="186" ht="0.95" customHeight="1"/>
    <row r="187" ht="24" customHeight="1"/>
    <row r="188" ht="18" customHeight="1"/>
    <row r="189" ht="26.1" customHeight="1"/>
    <row r="190" ht="24" customHeight="1"/>
    <row r="191" ht="24" customHeight="1"/>
    <row r="192" ht="24" customHeight="1"/>
    <row r="194" ht="14.25" customHeight="1"/>
    <row r="195" ht="30" customHeight="1"/>
    <row r="196" ht="0.95" customHeight="1"/>
    <row r="197" ht="18" customHeight="1"/>
    <row r="198" ht="26.1" customHeight="1"/>
    <row r="199" ht="26.1" customHeight="1"/>
    <row r="200" ht="24" customHeight="1"/>
    <row r="202" ht="14.25" customHeight="1"/>
    <row r="203" ht="30" customHeight="1"/>
    <row r="204" ht="0.95" customHeight="1"/>
    <row r="205" ht="24" customHeight="1"/>
    <row r="206" ht="18" customHeight="1"/>
    <row r="207" ht="26.1" customHeight="1"/>
    <row r="208" ht="24" customHeight="1"/>
    <row r="209" ht="24" customHeight="1"/>
    <row r="210" ht="24" customHeight="1"/>
    <row r="211" ht="26.1" customHeight="1"/>
    <row r="212" ht="26.1" customHeight="1"/>
    <row r="213" ht="26.1" customHeight="1"/>
    <row r="214" ht="26.1" customHeight="1"/>
    <row r="215" ht="24" customHeight="1"/>
    <row r="216" ht="24" customHeight="1"/>
    <row r="218" ht="14.25" customHeight="1"/>
    <row r="219" ht="30" customHeight="1"/>
    <row r="220" ht="0.95" customHeight="1"/>
    <row r="221" ht="18" customHeight="1"/>
    <row r="222" ht="24" customHeight="1"/>
    <row r="223" ht="24" customHeight="1"/>
    <row r="224" ht="24" customHeight="1"/>
    <row r="225" ht="24" customHeight="1"/>
    <row r="226" ht="24" customHeight="1"/>
    <row r="227" ht="26.1" customHeight="1"/>
    <row r="228" ht="24" customHeight="1"/>
    <row r="230" ht="14.25" customHeight="1"/>
    <row r="231" ht="30" customHeight="1"/>
    <row r="232" ht="0.95" customHeight="1"/>
    <row r="233" ht="24" customHeight="1"/>
    <row r="234" ht="18" customHeight="1"/>
    <row r="235" ht="26.1" customHeight="1"/>
    <row r="236" ht="24" customHeight="1"/>
    <row r="237" ht="24" customHeight="1"/>
    <row r="238" ht="24" customHeight="1"/>
    <row r="239" ht="24" customHeight="1"/>
    <row r="240" ht="24" customHeight="1"/>
    <row r="242" ht="14.25" customHeight="1"/>
    <row r="243" ht="30" customHeight="1"/>
    <row r="244" ht="0.95" customHeight="1"/>
    <row r="245" ht="18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4" ht="14.25" customHeight="1"/>
    <row r="255" ht="30" customHeight="1"/>
    <row r="256" ht="0.95" customHeight="1"/>
    <row r="257" ht="18" customHeight="1"/>
    <row r="258" ht="26.1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8" ht="14.25" customHeight="1"/>
    <row r="269" ht="30" customHeight="1"/>
    <row r="270" ht="0.95" customHeight="1"/>
    <row r="271" ht="18" customHeight="1"/>
    <row r="272" ht="24" customHeight="1"/>
    <row r="273" ht="24" customHeight="1"/>
    <row r="275" ht="14.25" customHeight="1"/>
    <row r="276" ht="30" customHeight="1"/>
    <row r="277" ht="0.95" customHeight="1"/>
    <row r="278" ht="18" customHeight="1"/>
    <row r="279" ht="26.1" customHeight="1"/>
    <row r="280" ht="24" customHeight="1"/>
    <row r="281" ht="24" customHeight="1"/>
    <row r="283" ht="14.25" customHeight="1"/>
    <row r="284" ht="30" customHeight="1"/>
    <row r="285" ht="0.95" customHeight="1"/>
    <row r="286" ht="24" customHeight="1"/>
    <row r="287" ht="24" customHeight="1"/>
    <row r="288" ht="18" customHeight="1"/>
    <row r="289" ht="26.1" customHeight="1"/>
    <row r="290" ht="26.1" customHeight="1"/>
    <row r="291" ht="26.1" customHeight="1"/>
    <row r="292" ht="32.25" customHeight="1"/>
    <row r="293" ht="24" customHeight="1"/>
    <row r="294" ht="24" customHeight="1"/>
    <row r="295" ht="24" customHeight="1"/>
    <row r="296" ht="24" customHeight="1"/>
    <row r="297" ht="24" customHeight="1"/>
    <row r="299" ht="14.25" customHeight="1"/>
    <row r="300" ht="30" customHeight="1"/>
    <row r="301" ht="0.95" customHeight="1"/>
    <row r="302" ht="18" customHeight="1"/>
    <row r="303" ht="39" customHeight="1"/>
    <row r="304" ht="26.1" customHeight="1"/>
    <row r="305" ht="24" customHeight="1"/>
    <row r="306" ht="39" customHeight="1"/>
    <row r="307" ht="39" customHeight="1"/>
    <row r="308" ht="39" customHeight="1"/>
    <row r="309" ht="26.1" customHeight="1"/>
    <row r="310" ht="26.1" customHeight="1"/>
    <row r="311" ht="26.1" customHeight="1"/>
    <row r="312" ht="24" customHeight="1"/>
    <row r="313" ht="24" customHeight="1"/>
    <row r="314" ht="26.1" customHeight="1"/>
    <row r="316" ht="14.25" customHeight="1"/>
    <row r="317" ht="30" customHeight="1"/>
    <row r="318" ht="0.95" customHeight="1"/>
    <row r="319" ht="18" customHeight="1"/>
    <row r="320" ht="24" customHeight="1"/>
    <row r="321" ht="24" customHeight="1"/>
    <row r="323" ht="14.25" customHeight="1"/>
    <row r="324" ht="30" customHeight="1"/>
    <row r="325" ht="0.95" customHeight="1"/>
    <row r="326" ht="18" customHeight="1"/>
    <row r="327" ht="26.1" customHeight="1"/>
    <row r="328" ht="24" customHeight="1"/>
    <row r="329" ht="24" customHeight="1"/>
    <row r="330" ht="24" customHeight="1"/>
    <row r="332" ht="14.25" customHeight="1"/>
    <row r="333" ht="30" customHeight="1"/>
    <row r="334" ht="0.95" customHeight="1"/>
    <row r="335" ht="24" customHeight="1"/>
    <row r="336" ht="24" customHeight="1"/>
    <row r="337" ht="18" customHeight="1"/>
    <row r="338" ht="26.1" customHeight="1"/>
    <row r="339" ht="24" customHeight="1"/>
    <row r="340" ht="26.1" customHeight="1"/>
    <row r="341" ht="26.1" customHeight="1"/>
    <row r="342" ht="24" customHeight="1"/>
    <row r="344" ht="14.25" customHeight="1"/>
    <row r="345" ht="30" customHeight="1"/>
    <row r="346" ht="0.95" customHeight="1"/>
    <row r="347" ht="24" customHeight="1"/>
    <row r="348" ht="18" customHeight="1"/>
    <row r="349" ht="26.1" customHeight="1"/>
    <row r="350" ht="24" customHeight="1"/>
    <row r="351" ht="26.1" customHeight="1"/>
    <row r="352" ht="26.1" customHeight="1"/>
    <row r="353" ht="24" customHeight="1"/>
    <row r="355" ht="14.25" customHeight="1"/>
    <row r="356" ht="30" customHeight="1"/>
    <row r="357" ht="0.95" customHeight="1"/>
    <row r="358" ht="24" customHeight="1"/>
    <row r="359" ht="18" customHeight="1"/>
    <row r="360" ht="24" customHeight="1"/>
    <row r="361" ht="24" customHeight="1"/>
    <row r="362" ht="24" customHeight="1"/>
    <row r="363" ht="24" customHeight="1"/>
    <row r="364" ht="24" customHeight="1"/>
    <row r="366" ht="14.25" customHeight="1"/>
    <row r="367" ht="30" customHeight="1"/>
    <row r="368" ht="0.95" customHeight="1"/>
    <row r="369" ht="24" customHeight="1"/>
    <row r="370" ht="18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9" ht="14.25" customHeight="1"/>
    <row r="380" ht="30" customHeight="1"/>
    <row r="381" ht="0.95" customHeight="1"/>
    <row r="382" ht="18" customHeight="1"/>
    <row r="383" ht="65.099999999999994" customHeight="1"/>
    <row r="384" ht="26.1" customHeight="1"/>
    <row r="385" ht="24" customHeight="1"/>
    <row r="386" ht="24" customHeight="1"/>
    <row r="387" ht="26.1" customHeight="1"/>
    <row r="388" ht="26.1" customHeight="1"/>
    <row r="389" ht="24" customHeight="1"/>
    <row r="390" ht="24" customHeight="1"/>
    <row r="392" ht="14.25" customHeight="1"/>
    <row r="393" ht="30" customHeight="1"/>
    <row r="394" ht="0.95" customHeight="1"/>
    <row r="395" ht="24" customHeight="1"/>
    <row r="396" ht="18" customHeight="1"/>
    <row r="397" ht="24" customHeight="1"/>
    <row r="398" ht="24" customHeight="1"/>
    <row r="399" ht="24" customHeight="1"/>
    <row r="400" ht="24" customHeight="1"/>
    <row r="402" ht="14.25" customHeight="1"/>
    <row r="403" ht="30" customHeight="1"/>
    <row r="404" ht="0.95" customHeight="1"/>
    <row r="405" ht="18" customHeight="1"/>
    <row r="406" ht="24" customHeight="1"/>
    <row r="407" ht="24" customHeight="1"/>
    <row r="408" ht="24" customHeight="1"/>
    <row r="409" ht="24" customHeight="1"/>
    <row r="411" ht="14.25" customHeight="1"/>
    <row r="412" ht="30" customHeight="1"/>
    <row r="413" ht="0.95" customHeight="1"/>
    <row r="414" ht="18" customHeight="1"/>
    <row r="415" ht="24" customHeight="1"/>
    <row r="416" ht="24" customHeight="1"/>
    <row r="417" ht="24" customHeight="1"/>
    <row r="418" ht="24" customHeight="1"/>
    <row r="420" ht="14.25" customHeight="1"/>
    <row r="421" ht="30" customHeight="1"/>
    <row r="422" ht="0.95" customHeight="1"/>
    <row r="423" ht="18" customHeight="1"/>
    <row r="424" ht="24" customHeight="1"/>
    <row r="425" ht="26.1" customHeight="1"/>
    <row r="426" ht="26.1" customHeight="1"/>
    <row r="427" ht="24" customHeight="1"/>
    <row r="428" ht="26.1" customHeight="1"/>
    <row r="429" ht="26.1" customHeight="1"/>
    <row r="431" ht="14.25" customHeight="1"/>
    <row r="432" ht="30" customHeight="1"/>
    <row r="433" ht="0.95" customHeight="1"/>
    <row r="434" ht="18" customHeight="1"/>
    <row r="435" ht="24" customHeight="1"/>
    <row r="436" ht="24" customHeight="1"/>
    <row r="437" ht="24" customHeight="1"/>
    <row r="438" ht="24" customHeight="1"/>
    <row r="440" ht="14.25" customHeight="1"/>
    <row r="441" ht="30" customHeight="1"/>
    <row r="442" ht="0.95" customHeight="1"/>
    <row r="443" ht="24" customHeight="1"/>
    <row r="444" ht="18" customHeight="1"/>
    <row r="445" ht="26.1" customHeight="1"/>
    <row r="446" ht="39" customHeight="1"/>
    <row r="447" ht="24" customHeight="1"/>
    <row r="448" ht="24" customHeight="1"/>
    <row r="449" ht="24" customHeight="1"/>
    <row r="450" ht="26.1" customHeight="1"/>
    <row r="451" ht="26.1" customHeight="1"/>
    <row r="452" ht="26.1" customHeight="1"/>
    <row r="453" ht="24" customHeight="1"/>
    <row r="454" ht="24" customHeight="1"/>
    <row r="455" ht="39" customHeight="1"/>
    <row r="456" ht="26.1" customHeight="1"/>
    <row r="457" ht="26.1" customHeight="1"/>
    <row r="458" ht="24" customHeight="1"/>
    <row r="459" ht="26.1" customHeight="1"/>
    <row r="460" ht="24" customHeight="1"/>
    <row r="461" ht="26.1" customHeight="1"/>
    <row r="463" ht="14.25" customHeight="1"/>
    <row r="464" ht="30" customHeight="1"/>
    <row r="465" ht="0.95" customHeight="1"/>
    <row r="466" ht="18" customHeight="1"/>
    <row r="467" ht="26.1" customHeight="1"/>
    <row r="468" ht="26.1" customHeight="1"/>
    <row r="469" ht="24" customHeight="1"/>
    <row r="470" ht="24" customHeight="1"/>
    <row r="472" ht="14.25" customHeight="1"/>
    <row r="473" ht="30" customHeight="1"/>
    <row r="474" ht="0.95" customHeight="1"/>
    <row r="475" ht="18" customHeight="1"/>
    <row r="476" ht="39" customHeight="1"/>
    <row r="477" ht="24" customHeight="1"/>
    <row r="478" ht="24" customHeight="1"/>
    <row r="479" ht="24" customHeight="1"/>
    <row r="480" ht="24" customHeight="1"/>
    <row r="481" ht="39" customHeight="1"/>
    <row r="482" ht="24" customHeight="1"/>
    <row r="483" ht="24" customHeight="1"/>
    <row r="485" ht="14.25" customHeight="1"/>
    <row r="486" ht="30" customHeight="1"/>
    <row r="487" ht="0.95" customHeight="1"/>
    <row r="488" ht="18" customHeight="1"/>
    <row r="489" ht="26.1" customHeight="1"/>
    <row r="490" ht="24" customHeight="1"/>
    <row r="491" ht="24" customHeight="1"/>
    <row r="492" ht="24" customHeight="1"/>
    <row r="493" ht="26.1" customHeight="1"/>
    <row r="495" ht="14.25" customHeight="1"/>
    <row r="496" ht="30" customHeight="1"/>
    <row r="497" ht="0.95" customHeight="1"/>
    <row r="498" ht="18" customHeight="1"/>
    <row r="499" ht="26.1" customHeight="1"/>
    <row r="500" ht="24" customHeight="1"/>
    <row r="501" ht="24" customHeight="1"/>
    <row r="502" ht="24" customHeight="1"/>
    <row r="503" ht="26.1" customHeight="1"/>
    <row r="505" ht="14.25" customHeight="1"/>
    <row r="506" ht="30" customHeight="1"/>
    <row r="507" ht="0.95" customHeight="1"/>
    <row r="508" ht="18" customHeight="1"/>
    <row r="509" ht="26.1" customHeight="1"/>
    <row r="510" ht="24" customHeight="1"/>
    <row r="511" ht="24" customHeight="1"/>
    <row r="512" ht="26.1" customHeight="1"/>
    <row r="513" ht="24" customHeight="1"/>
    <row r="514" ht="24" customHeight="1"/>
    <row r="516" ht="14.25" customHeight="1"/>
    <row r="517" ht="30" customHeight="1"/>
    <row r="518" ht="0.95" customHeight="1"/>
    <row r="519" ht="18" customHeight="1"/>
    <row r="520" ht="24" customHeight="1"/>
    <row r="521" ht="26.1" customHeight="1"/>
    <row r="523" ht="14.25" customHeight="1"/>
    <row r="524" ht="30" customHeight="1"/>
    <row r="525" ht="0.95" customHeight="1"/>
    <row r="526" ht="18" customHeight="1"/>
    <row r="527" ht="24" customHeight="1"/>
    <row r="528" ht="24" customHeight="1"/>
    <row r="529" ht="26.1" customHeight="1"/>
    <row r="530" ht="24" customHeight="1"/>
    <row r="532" ht="14.25" customHeight="1"/>
    <row r="533" ht="30" customHeight="1"/>
    <row r="534" ht="0.95" customHeight="1"/>
    <row r="535" ht="18" customHeight="1"/>
    <row r="536" ht="24" customHeight="1"/>
    <row r="537" ht="24" customHeight="1"/>
    <row r="538" ht="26.1" customHeight="1"/>
    <row r="539" ht="24" customHeight="1"/>
    <row r="540" ht="24" customHeight="1"/>
    <row r="542" ht="14.25" customHeight="1"/>
    <row r="543" ht="30" customHeight="1"/>
    <row r="544" ht="0.95" customHeight="1"/>
    <row r="545" ht="24" customHeight="1"/>
    <row r="546" ht="18" customHeight="1"/>
    <row r="547" ht="26.1" customHeight="1"/>
    <row r="548" ht="39" customHeight="1"/>
    <row r="549" ht="24" customHeight="1"/>
    <row r="550" ht="24" customHeight="1"/>
    <row r="551" ht="26.1" customHeight="1"/>
    <row r="552" ht="24" customHeight="1"/>
    <row r="553" ht="24" customHeight="1"/>
    <row r="555" ht="14.25" customHeight="1"/>
    <row r="556" ht="30" customHeight="1"/>
    <row r="557" ht="0.95" customHeight="1"/>
    <row r="558" ht="18" customHeight="1"/>
    <row r="559" ht="51.95" customHeight="1"/>
    <row r="560" ht="24" customHeight="1"/>
    <row r="561" ht="24" customHeight="1"/>
    <row r="562" ht="26.1" customHeight="1"/>
    <row r="563" ht="24" customHeight="1"/>
    <row r="564" ht="24" customHeight="1"/>
    <row r="566" ht="14.25" customHeight="1"/>
    <row r="567" ht="30" customHeight="1"/>
    <row r="568" ht="0.95" customHeight="1"/>
    <row r="569" ht="18" customHeight="1"/>
    <row r="570" ht="26.1" customHeight="1"/>
    <row r="571" ht="26.1" customHeight="1"/>
    <row r="572" ht="26.1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80" ht="14.25" customHeight="1"/>
    <row r="581" ht="30" customHeight="1"/>
    <row r="582" ht="0.95" customHeight="1"/>
    <row r="583" ht="24" customHeight="1"/>
    <row r="584" ht="18" customHeight="1"/>
    <row r="585" ht="26.1" customHeight="1"/>
    <row r="586" ht="24" customHeight="1"/>
    <row r="587" ht="24" customHeight="1"/>
    <row r="588" ht="26.1" customHeight="1"/>
    <row r="589" ht="26.1" customHeight="1"/>
    <row r="590" ht="24" customHeight="1"/>
    <row r="591" ht="24" customHeight="1"/>
    <row r="593" ht="14.25" customHeight="1"/>
    <row r="594" ht="30" customHeight="1"/>
    <row r="595" ht="0.95" customHeight="1"/>
    <row r="596" ht="18" customHeight="1"/>
    <row r="597" ht="26.1" customHeight="1"/>
    <row r="598" ht="24" customHeight="1"/>
    <row r="599" ht="24" customHeight="1"/>
    <row r="600" ht="24" customHeight="1"/>
    <row r="601" ht="24" customHeight="1"/>
    <row r="602" ht="24" customHeight="1"/>
    <row r="604" ht="14.25" customHeight="1"/>
    <row r="605" ht="30" customHeight="1"/>
    <row r="606" ht="0.95" customHeight="1"/>
    <row r="607" ht="24" customHeight="1"/>
    <row r="608" ht="18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6" ht="14.25" customHeight="1"/>
    <row r="617" ht="30" customHeight="1"/>
    <row r="618" ht="0.95" customHeight="1"/>
    <row r="619" ht="18" customHeight="1"/>
    <row r="620" ht="26.1" customHeight="1"/>
    <row r="621" ht="26.1" customHeight="1"/>
    <row r="622" ht="26.1" customHeight="1"/>
    <row r="623" ht="26.1" customHeight="1"/>
    <row r="625" ht="14.25" customHeight="1"/>
    <row r="626" ht="30" customHeight="1"/>
    <row r="627" ht="0.95" customHeight="1"/>
    <row r="628" ht="24" customHeight="1"/>
    <row r="629" ht="18" customHeight="1"/>
    <row r="630" ht="26.1" customHeight="1"/>
    <row r="631" ht="26.1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3" ht="14.25" customHeight="1"/>
    <row r="644" ht="30" customHeight="1"/>
    <row r="645" ht="0.95" customHeight="1"/>
    <row r="646" ht="18" customHeight="1"/>
    <row r="647" ht="24" customHeight="1"/>
    <row r="648" ht="26.1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8" ht="14.25" customHeight="1"/>
    <row r="659" ht="30" customHeight="1"/>
    <row r="660" ht="0.95" customHeight="1"/>
    <row r="661" ht="18" customHeight="1"/>
    <row r="662" ht="26.1" customHeight="1"/>
    <row r="663" ht="26.1" customHeight="1"/>
    <row r="664" ht="24" customHeight="1"/>
    <row r="665" ht="26.1" customHeight="1"/>
    <row r="666" ht="24" customHeight="1"/>
    <row r="667" ht="24" customHeight="1"/>
    <row r="668" ht="24" customHeight="1"/>
    <row r="670" ht="14.25" customHeight="1"/>
    <row r="671" ht="30" customHeight="1"/>
    <row r="672" ht="0.95" customHeight="1"/>
    <row r="673" ht="18" customHeight="1"/>
    <row r="674" ht="26.1" customHeight="1"/>
    <row r="675" ht="26.1" customHeight="1"/>
    <row r="676" ht="24" customHeight="1"/>
    <row r="677" ht="26.1" customHeight="1"/>
    <row r="679" ht="14.25" customHeight="1"/>
    <row r="680" ht="30" customHeight="1"/>
    <row r="681" ht="0.95" customHeight="1"/>
    <row r="682" ht="18" customHeight="1"/>
    <row r="683" ht="26.1" customHeight="1"/>
    <row r="684" ht="26.1" customHeight="1"/>
    <row r="685" ht="24" customHeight="1"/>
    <row r="686" ht="24" customHeight="1"/>
    <row r="687" ht="24" customHeight="1"/>
    <row r="688" ht="26.1" customHeight="1"/>
    <row r="690" ht="14.25" customHeight="1"/>
    <row r="691" ht="30" customHeight="1"/>
    <row r="692" ht="0.95" customHeight="1"/>
    <row r="693" ht="18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1" ht="14.25" customHeight="1"/>
    <row r="702" ht="30" customHeight="1"/>
    <row r="703" ht="0.95" customHeight="1"/>
    <row r="704" ht="24" customHeight="1"/>
    <row r="705" ht="18" customHeight="1"/>
    <row r="706" ht="39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6.1" customHeight="1"/>
    <row r="715" ht="26.1" customHeight="1"/>
    <row r="716" ht="24" customHeight="1"/>
    <row r="717" ht="26.1" customHeight="1"/>
    <row r="718" ht="26.1" customHeight="1"/>
    <row r="720" ht="14.25" customHeight="1"/>
    <row r="721" ht="30" customHeight="1"/>
    <row r="722" ht="0.95" customHeight="1"/>
    <row r="723" ht="18" customHeight="1"/>
    <row r="724" ht="24" customHeight="1"/>
    <row r="725" ht="26.1" customHeight="1"/>
    <row r="726" ht="26.1" customHeight="1"/>
    <row r="727" ht="24" customHeight="1"/>
    <row r="728" ht="24" customHeight="1"/>
    <row r="729" ht="24" customHeight="1"/>
    <row r="731" ht="14.25" customHeight="1"/>
    <row r="732" ht="30" customHeight="1"/>
    <row r="733" ht="0.95" customHeight="1"/>
    <row r="734" ht="18" customHeight="1"/>
    <row r="735" ht="26.1" customHeight="1"/>
    <row r="736" ht="26.1" customHeight="1"/>
    <row r="737" ht="26.1" customHeight="1"/>
    <row r="738" ht="24" customHeight="1"/>
    <row r="739" ht="24" customHeight="1"/>
    <row r="740" ht="24" customHeight="1"/>
    <row r="741" ht="24" customHeight="1"/>
    <row r="742" ht="24" customHeight="1"/>
    <row r="743" ht="26.1" customHeight="1"/>
    <row r="745" ht="14.25" customHeight="1"/>
    <row r="746" ht="30" customHeight="1"/>
    <row r="747" ht="0.95" customHeight="1"/>
    <row r="748" ht="18" customHeight="1"/>
    <row r="749" ht="24" customHeight="1"/>
    <row r="750" ht="26.1" customHeight="1"/>
    <row r="751" ht="26.1" customHeight="1"/>
    <row r="752" ht="24" customHeight="1"/>
    <row r="753" ht="24" customHeight="1"/>
    <row r="755" ht="14.25" customHeight="1"/>
    <row r="756" ht="30" customHeight="1"/>
    <row r="757" ht="0.95" customHeight="1"/>
    <row r="758" ht="18" customHeight="1"/>
    <row r="759" ht="26.1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6.1" customHeight="1"/>
    <row r="768" ht="24" customHeight="1"/>
    <row r="769" ht="24" customHeight="1"/>
    <row r="770" ht="26.1" customHeight="1"/>
    <row r="772" ht="14.25" customHeight="1"/>
    <row r="773" ht="30" customHeight="1"/>
    <row r="774" ht="0.95" customHeight="1"/>
    <row r="775" ht="18" customHeight="1"/>
    <row r="776" ht="26.1" customHeight="1"/>
    <row r="777" ht="24" customHeight="1"/>
    <row r="778" ht="24" customHeight="1"/>
    <row r="779" ht="24" customHeight="1"/>
    <row r="780" ht="26.1" customHeight="1"/>
    <row r="781" ht="24" customHeight="1"/>
    <row r="782" ht="24" customHeight="1"/>
    <row r="784" ht="14.25" customHeight="1"/>
    <row r="785" ht="30" customHeight="1"/>
    <row r="786" ht="0.95" customHeight="1"/>
    <row r="787" ht="24" customHeight="1"/>
    <row r="788" ht="24" customHeight="1"/>
    <row r="789" ht="18" customHeight="1"/>
    <row r="790" ht="24" customHeight="1"/>
    <row r="791" ht="24" customHeight="1"/>
    <row r="793" ht="14.25" customHeight="1"/>
    <row r="794" ht="30" customHeight="1"/>
    <row r="795" ht="0.95" customHeight="1"/>
    <row r="796" ht="18" customHeight="1"/>
    <row r="797" ht="26.1" customHeight="1"/>
    <row r="798" ht="24" customHeight="1"/>
    <row r="799" ht="26.1" customHeight="1"/>
    <row r="800" ht="26.1" customHeight="1"/>
    <row r="801" ht="24" customHeight="1"/>
    <row r="802" ht="24" customHeight="1"/>
    <row r="803" ht="26.1" customHeight="1"/>
    <row r="804" ht="24" customHeight="1"/>
    <row r="805" ht="26.1" customHeight="1"/>
    <row r="806" ht="24" customHeight="1"/>
    <row r="807" ht="24" customHeight="1"/>
    <row r="808" ht="24" customHeight="1"/>
    <row r="809" ht="26.1" customHeight="1"/>
    <row r="810" ht="24" customHeight="1"/>
    <row r="811" ht="24" customHeight="1"/>
    <row r="812" ht="24" customHeight="1"/>
    <row r="813" ht="24" customHeight="1"/>
    <row r="814" ht="24" customHeight="1"/>
    <row r="816" ht="14.25" customHeight="1"/>
    <row r="817" ht="30" customHeight="1"/>
    <row r="818" ht="0.95" customHeight="1"/>
    <row r="819" ht="24" customHeight="1"/>
    <row r="820" ht="18" customHeight="1"/>
    <row r="821" ht="24" customHeight="1"/>
    <row r="822" ht="26.1" customHeight="1"/>
    <row r="823" ht="26.1" customHeight="1"/>
    <row r="824" ht="24" customHeight="1"/>
    <row r="825" ht="24" customHeight="1"/>
    <row r="826" ht="24" customHeight="1"/>
    <row r="827" ht="26.1" customHeight="1"/>
    <row r="828" ht="24" customHeight="1"/>
    <row r="829" ht="24" customHeight="1"/>
    <row r="830" ht="24" customHeight="1"/>
    <row r="831" ht="26.1" customHeight="1"/>
    <row r="832" ht="24" customHeight="1"/>
    <row r="833" ht="24" customHeight="1"/>
    <row r="834" ht="26.1" customHeight="1"/>
    <row r="835" ht="24" customHeight="1"/>
    <row r="836" ht="24" customHeight="1"/>
    <row r="837" ht="26.1" customHeight="1"/>
    <row r="839" ht="14.25" customHeight="1"/>
    <row r="840" ht="30" customHeight="1"/>
    <row r="841" ht="0.95" customHeight="1"/>
    <row r="842" ht="18" customHeight="1"/>
    <row r="843" ht="51.95" customHeight="1"/>
    <row r="844" ht="26.1" customHeight="1"/>
    <row r="845" ht="39" customHeight="1"/>
    <row r="846" ht="26.1" customHeight="1"/>
    <row r="847" ht="26.1" customHeight="1"/>
    <row r="848" ht="39" customHeight="1"/>
    <row r="849" ht="39" customHeight="1"/>
    <row r="850" ht="26.1" customHeight="1"/>
    <row r="851" ht="26.1" customHeight="1"/>
    <row r="852" ht="26.1" customHeight="1"/>
    <row r="854" ht="14.25" customHeight="1"/>
    <row r="855" ht="30" customHeight="1"/>
    <row r="856" ht="0.95" customHeight="1"/>
    <row r="857" ht="18" customHeight="1"/>
    <row r="858" ht="39" customHeight="1"/>
    <row r="859" ht="24" customHeight="1"/>
    <row r="860" ht="24" customHeight="1"/>
    <row r="861" ht="39" customHeight="1"/>
    <row r="862" ht="24" customHeight="1"/>
    <row r="863" ht="24" customHeight="1"/>
    <row r="864" ht="24" customHeight="1"/>
    <row r="866" ht="14.25" customHeight="1"/>
    <row r="867" ht="30" customHeight="1"/>
    <row r="868" ht="0.95" customHeight="1"/>
    <row r="869" ht="24" customHeight="1"/>
    <row r="870" ht="18" customHeight="1"/>
    <row r="871" ht="24" customHeight="1"/>
    <row r="872" ht="26.1" customHeight="1"/>
    <row r="873" ht="26.1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2" ht="14.25" customHeight="1"/>
    <row r="883" ht="30" customHeight="1"/>
    <row r="884" ht="0.95" customHeight="1"/>
    <row r="885" ht="18" customHeight="1"/>
    <row r="886" ht="26.1" customHeight="1"/>
    <row r="887" ht="26.1" customHeight="1"/>
    <row r="889" ht="14.25" customHeight="1"/>
    <row r="890" ht="30" customHeight="1"/>
    <row r="891" ht="0.95" customHeight="1"/>
    <row r="892" ht="18" customHeight="1"/>
    <row r="893" ht="26.1" customHeight="1"/>
    <row r="894" ht="26.1" customHeight="1"/>
    <row r="896" ht="14.25" customHeight="1"/>
    <row r="897" ht="30" customHeight="1"/>
    <row r="898" ht="0.95" customHeight="1"/>
    <row r="899" ht="18" customHeight="1"/>
    <row r="900" ht="24" customHeight="1"/>
    <row r="901" ht="51.95" customHeight="1"/>
    <row r="903" ht="14.25" customHeight="1"/>
    <row r="904" ht="30" customHeight="1"/>
    <row r="905" ht="0.95" customHeight="1"/>
    <row r="906" ht="18" customHeight="1"/>
    <row r="907" ht="24" customHeight="1"/>
    <row r="908" ht="24" customHeight="1"/>
    <row r="909" ht="24" customHeight="1"/>
    <row r="910" ht="51.95" customHeight="1"/>
    <row r="912" ht="14.25" customHeight="1"/>
    <row r="913" ht="30" customHeight="1"/>
    <row r="914" ht="0.95" customHeight="1"/>
    <row r="915" ht="24" customHeight="1"/>
    <row r="916" ht="18" customHeight="1"/>
    <row r="917" ht="24" customHeight="1"/>
    <row r="918" ht="24" customHeight="1"/>
    <row r="920" ht="14.25" customHeight="1"/>
    <row r="921" ht="30" customHeight="1"/>
    <row r="922" ht="0.95" customHeight="1"/>
    <row r="923" ht="24" customHeight="1"/>
    <row r="924" ht="18" customHeight="1"/>
    <row r="925" ht="39" customHeight="1"/>
    <row r="926" ht="26.1" customHeight="1"/>
    <row r="927" ht="26.1" customHeight="1"/>
    <row r="928" ht="24" customHeight="1"/>
    <row r="929" ht="24" customHeight="1"/>
    <row r="930" ht="26.1" customHeight="1"/>
    <row r="931" ht="39" customHeight="1"/>
    <row r="932" ht="51.95" customHeight="1"/>
    <row r="933" ht="24" customHeight="1"/>
    <row r="934" ht="24" customHeight="1"/>
    <row r="936" ht="14.25" customHeight="1"/>
    <row r="937" ht="30" customHeight="1"/>
    <row r="938" ht="0.95" customHeight="1"/>
    <row r="939" ht="18" customHeight="1"/>
    <row r="940" ht="26.1" customHeight="1"/>
    <row r="941" ht="26.1" customHeight="1"/>
    <row r="942" ht="24" customHeight="1"/>
    <row r="943" ht="26.1" customHeight="1"/>
    <row r="944" ht="26.1" customHeight="1"/>
    <row r="946" ht="14.25" customHeight="1"/>
    <row r="947" ht="30" customHeight="1"/>
    <row r="948" ht="0.95" customHeight="1"/>
    <row r="949" ht="18" customHeight="1"/>
    <row r="950" ht="26.1" customHeight="1"/>
    <row r="951" ht="26.1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3" ht="14.25" customHeight="1"/>
    <row r="964" ht="30" customHeight="1"/>
    <row r="965" ht="0.95" customHeight="1"/>
    <row r="966" ht="24" customHeight="1"/>
    <row r="967" ht="18" customHeight="1"/>
    <row r="968" ht="26.1" customHeight="1"/>
    <row r="969" ht="24" customHeight="1"/>
    <row r="970" ht="24" customHeight="1"/>
    <row r="971" ht="24" customHeight="1"/>
    <row r="972" ht="24" customHeight="1"/>
    <row r="973" ht="24" customHeight="1"/>
    <row r="975" ht="14.25" customHeight="1"/>
    <row r="976" ht="30" customHeight="1"/>
    <row r="977" ht="0.95" customHeight="1"/>
    <row r="978" ht="18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7" ht="14.25" customHeight="1"/>
    <row r="988" ht="30" customHeight="1"/>
    <row r="989" ht="0.95" customHeight="1"/>
    <row r="990" ht="18" customHeight="1"/>
    <row r="991" ht="26.1" customHeight="1"/>
    <row r="992" ht="26.1" customHeight="1"/>
    <row r="993" ht="26.1" customHeight="1"/>
    <row r="994" ht="26.1" customHeight="1"/>
    <row r="995" ht="26.1" customHeight="1"/>
    <row r="997" ht="14.25" customHeight="1"/>
    <row r="998" ht="30" customHeight="1"/>
    <row r="999" ht="0.95" customHeight="1"/>
    <row r="1000" ht="24" customHeight="1"/>
    <row r="1001" ht="18" customHeight="1"/>
    <row r="1002" ht="24" customHeight="1"/>
    <row r="1003" ht="24" customHeight="1"/>
    <row r="1004" ht="24" customHeight="1"/>
    <row r="1005" ht="24" customHeight="1"/>
    <row r="1006" ht="24" customHeight="1"/>
    <row r="1008" ht="14.25" customHeight="1"/>
    <row r="1009" ht="30" customHeight="1"/>
    <row r="1010" ht="0.95" customHeight="1"/>
    <row r="1011" ht="18" customHeight="1"/>
    <row r="1012" ht="24" customHeight="1"/>
    <row r="1013" ht="24" customHeight="1"/>
    <row r="1014" ht="24" customHeight="1"/>
    <row r="1015" ht="24" customHeight="1"/>
    <row r="1016" ht="24" customHeight="1"/>
    <row r="1017" ht="24" customHeight="1"/>
    <row r="1019" ht="14.25" customHeight="1"/>
    <row r="1020" ht="30" customHeight="1"/>
    <row r="1021" ht="0.95" customHeight="1"/>
    <row r="1022" ht="24" customHeight="1"/>
    <row r="1023" ht="18" customHeight="1"/>
    <row r="1024" ht="26.1" customHeight="1"/>
    <row r="1025" ht="26.1" customHeight="1"/>
    <row r="1026" ht="26.1" customHeight="1"/>
    <row r="1027" ht="26.1" customHeight="1"/>
    <row r="1028" ht="26.1" customHeight="1"/>
    <row r="1030" ht="14.25" customHeight="1"/>
    <row r="1031" ht="30" customHeight="1"/>
    <row r="1032" ht="0.95" customHeight="1"/>
    <row r="1033" ht="18" customHeight="1"/>
    <row r="1034" ht="39" customHeight="1"/>
    <row r="1035" ht="26.1" customHeight="1"/>
    <row r="1036" ht="26.1" customHeight="1"/>
    <row r="1037" ht="26.1" customHeight="1"/>
    <row r="1038" ht="26.1" customHeight="1"/>
    <row r="1040" ht="14.25" customHeight="1"/>
    <row r="1041" ht="30" customHeight="1"/>
    <row r="1042" ht="0.95" customHeight="1"/>
    <row r="1043" ht="24" customHeight="1"/>
    <row r="1044" ht="18" customHeight="1"/>
    <row r="1045" ht="39" customHeight="1"/>
    <row r="1046" ht="26.1" customHeight="1"/>
    <row r="1047" ht="26.1" customHeight="1"/>
    <row r="1048" ht="39" customHeight="1"/>
    <row r="1049" ht="39" customHeight="1"/>
    <row r="1050" ht="26.1" customHeight="1"/>
    <row r="1051" ht="26.1" customHeight="1"/>
    <row r="1052" ht="26.1" customHeight="1"/>
    <row r="1054" ht="14.25" customHeight="1"/>
    <row r="1055" ht="30" customHeight="1"/>
    <row r="1056" ht="0.95" customHeight="1"/>
    <row r="1057" ht="18" customHeight="1"/>
    <row r="1058" ht="39" customHeight="1"/>
    <row r="1059" ht="26.1" customHeight="1"/>
    <row r="1060" ht="26.1" customHeight="1"/>
    <row r="1061" ht="24" customHeight="1"/>
    <row r="1062" ht="24" customHeight="1"/>
    <row r="1063" ht="26.1" customHeight="1"/>
    <row r="1064" ht="39" customHeight="1"/>
    <row r="1065" ht="51.95" customHeight="1"/>
    <row r="1066" ht="24" customHeight="1"/>
    <row r="1067" ht="24" customHeight="1"/>
    <row r="1069" ht="14.25" customHeight="1"/>
    <row r="1070" ht="30" customHeight="1"/>
    <row r="1071" ht="0.95" customHeight="1"/>
    <row r="1072" ht="18" customHeight="1"/>
    <row r="1073" ht="26.1" customHeight="1"/>
    <row r="1074" ht="26.1" customHeight="1"/>
    <row r="1075" ht="24" customHeight="1"/>
    <row r="1076" ht="24" customHeight="1"/>
    <row r="1078" ht="14.25" customHeight="1"/>
    <row r="1079" ht="30" customHeight="1"/>
    <row r="1080" ht="0.95" customHeight="1"/>
    <row r="1081" ht="18" customHeight="1"/>
    <row r="1082" ht="26.1" customHeight="1"/>
    <row r="1083" ht="24" customHeight="1"/>
    <row r="1084" ht="26.1" customHeight="1"/>
    <row r="1085" ht="26.1" customHeight="1"/>
    <row r="1086" ht="24" customHeight="1"/>
    <row r="1087" ht="24" customHeight="1"/>
    <row r="1088" ht="26.1" customHeight="1"/>
    <row r="1089" ht="24" customHeight="1"/>
    <row r="1090" ht="24" customHeight="1"/>
    <row r="1091" ht="24" customHeight="1"/>
    <row r="1092" ht="26.1" customHeight="1"/>
    <row r="1093" ht="24" customHeight="1"/>
    <row r="1094" ht="24" customHeight="1"/>
    <row r="1095" ht="24" customHeight="1"/>
    <row r="1096" ht="24" customHeight="1"/>
    <row r="1097" ht="24" customHeight="1"/>
    <row r="1098" ht="24" customHeight="1"/>
    <row r="1100" ht="14.25" customHeight="1"/>
    <row r="1101" ht="30" customHeight="1"/>
    <row r="1102" ht="0.95" customHeight="1"/>
    <row r="1103" ht="18" customHeight="1"/>
    <row r="1104" ht="26.1" customHeight="1"/>
    <row r="1105" ht="26.1" customHeight="1"/>
    <row r="1106" ht="24" customHeight="1"/>
    <row r="1107" ht="26.1" customHeight="1"/>
    <row r="1108" ht="24" customHeight="1"/>
    <row r="1110" ht="14.25" customHeight="1"/>
    <row r="1111" ht="30" customHeight="1"/>
    <row r="1112" ht="0.95" customHeight="1"/>
    <row r="1113" ht="18" customHeight="1"/>
    <row r="1114" ht="26.1" customHeight="1"/>
    <row r="1115" ht="24" customHeight="1"/>
    <row r="1116" ht="26.1" customHeight="1"/>
    <row r="1117" ht="24" customHeight="1"/>
    <row r="1118" ht="24" customHeight="1"/>
    <row r="1119" ht="24" customHeight="1"/>
    <row r="1120" ht="24" customHeight="1"/>
    <row r="1122" ht="14.25" customHeight="1"/>
    <row r="1123" ht="30" customHeight="1"/>
    <row r="1124" ht="0.95" customHeight="1"/>
    <row r="1125" ht="18" customHeight="1"/>
    <row r="1126" ht="26.1" customHeight="1"/>
    <row r="1127" ht="26.1" customHeight="1"/>
    <row r="1128" ht="24" customHeight="1"/>
    <row r="1129" ht="24" customHeight="1"/>
    <row r="1130" ht="26.1" customHeight="1"/>
    <row r="1132" ht="14.25" customHeight="1"/>
    <row r="1133" ht="30" customHeight="1"/>
    <row r="1134" ht="0.95" customHeight="1"/>
    <row r="1135" ht="24" customHeight="1"/>
    <row r="1136" ht="18" customHeight="1"/>
    <row r="1137" ht="51.95" customHeight="1"/>
    <row r="1138" ht="26.1" customHeight="1"/>
    <row r="1139" ht="24" customHeight="1"/>
    <row r="1140" ht="24" customHeight="1"/>
    <row r="1141" ht="26.1" customHeight="1"/>
    <row r="1142" ht="39" customHeight="1"/>
    <row r="1143" ht="39" customHeight="1"/>
    <row r="1144" ht="26.1" customHeight="1"/>
    <row r="1145" ht="39" customHeight="1"/>
    <row r="1147" ht="14.25" customHeight="1"/>
    <row r="1148" ht="30" customHeight="1"/>
    <row r="1149" ht="0.95" customHeight="1"/>
    <row r="1150" ht="18" customHeight="1"/>
    <row r="1151" ht="26.1" customHeight="1"/>
    <row r="1152" ht="12" customHeight="1"/>
    <row r="1153" ht="24" customHeight="1"/>
    <row r="1155" ht="14.25" customHeight="1"/>
    <row r="1156" ht="30" customHeight="1"/>
    <row r="1157" ht="0.95" customHeight="1"/>
    <row r="1158" ht="24" customHeight="1"/>
    <row r="1159" ht="18" customHeight="1"/>
    <row r="1160" ht="24" customHeight="1"/>
    <row r="1161" ht="24" customHeight="1"/>
    <row r="1162" ht="24" customHeight="1"/>
    <row r="1163" ht="24" customHeight="1"/>
    <row r="1164" ht="24" customHeight="1"/>
    <row r="1166" ht="14.25" customHeight="1"/>
    <row r="1167" ht="30" customHeight="1"/>
    <row r="1168" ht="0.95" customHeight="1"/>
    <row r="1169" ht="18" customHeight="1"/>
    <row r="1170" ht="26.1" customHeight="1"/>
    <row r="1171" ht="24" customHeight="1"/>
    <row r="1172" ht="24" customHeight="1"/>
    <row r="1173" ht="26.1" customHeight="1"/>
    <row r="1175" ht="14.25" customHeight="1"/>
    <row r="1176" ht="30" customHeight="1"/>
    <row r="1177" ht="0.95" customHeight="1"/>
    <row r="1182" ht="21.75" customHeight="1"/>
    <row r="1183" ht="21.75" customHeight="1"/>
  </sheetData>
  <mergeCells count="66">
    <mergeCell ref="B83:D83"/>
    <mergeCell ref="G83:H83"/>
    <mergeCell ref="I83:K83"/>
    <mergeCell ref="B84:D84"/>
    <mergeCell ref="G84:H84"/>
    <mergeCell ref="I84:K84"/>
    <mergeCell ref="B82:D82"/>
    <mergeCell ref="G82:H82"/>
    <mergeCell ref="I82:K82"/>
    <mergeCell ref="G61:H61"/>
    <mergeCell ref="F45:G45"/>
    <mergeCell ref="F46:G46"/>
    <mergeCell ref="F73:G73"/>
    <mergeCell ref="F74:G74"/>
    <mergeCell ref="F75:G75"/>
    <mergeCell ref="F76:G76"/>
    <mergeCell ref="F77:G77"/>
    <mergeCell ref="I79:J79"/>
    <mergeCell ref="F56:G56"/>
    <mergeCell ref="I58:J58"/>
    <mergeCell ref="F47:G47"/>
    <mergeCell ref="I49:J49"/>
    <mergeCell ref="G29:H29"/>
    <mergeCell ref="G30:H30"/>
    <mergeCell ref="F38:G38"/>
    <mergeCell ref="F39:G39"/>
    <mergeCell ref="F9:G9"/>
    <mergeCell ref="F10:G10"/>
    <mergeCell ref="F11:G11"/>
    <mergeCell ref="F31:G31"/>
    <mergeCell ref="F18:G18"/>
    <mergeCell ref="F19:G19"/>
    <mergeCell ref="F20:G20"/>
    <mergeCell ref="F21:G21"/>
    <mergeCell ref="F22:G22"/>
    <mergeCell ref="F23:G23"/>
    <mergeCell ref="F24:G24"/>
    <mergeCell ref="I69:J69"/>
    <mergeCell ref="F62:G62"/>
    <mergeCell ref="F52:G52"/>
    <mergeCell ref="F53:G53"/>
    <mergeCell ref="F54:G54"/>
    <mergeCell ref="F55:G55"/>
    <mergeCell ref="F72:G72"/>
    <mergeCell ref="F63:G63"/>
    <mergeCell ref="F64:G64"/>
    <mergeCell ref="F65:G65"/>
    <mergeCell ref="F66:G66"/>
    <mergeCell ref="F67:G67"/>
    <mergeCell ref="F40:G40"/>
    <mergeCell ref="I42:J42"/>
    <mergeCell ref="F32:G32"/>
    <mergeCell ref="F33:G33"/>
    <mergeCell ref="F34:G34"/>
    <mergeCell ref="F35:G35"/>
    <mergeCell ref="F36:G36"/>
    <mergeCell ref="F37:G37"/>
    <mergeCell ref="I26:J26"/>
    <mergeCell ref="F17:G17"/>
    <mergeCell ref="B3:K3"/>
    <mergeCell ref="B4:K4"/>
    <mergeCell ref="B2:K2"/>
    <mergeCell ref="I13:J13"/>
    <mergeCell ref="B7:K7"/>
    <mergeCell ref="B6:K6"/>
    <mergeCell ref="B5:K5"/>
  </mergeCells>
  <pageMargins left="0.511811024" right="0.511811024" top="0.78740157499999996" bottom="0.78740157499999996" header="0.31496062000000002" footer="0.31496062000000002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381D-125B-4776-AA24-401E0B17DF23}">
  <sheetPr>
    <tabColor rgb="FFFFC000"/>
    <pageSetUpPr fitToPage="1"/>
  </sheetPr>
  <dimension ref="B1:I53"/>
  <sheetViews>
    <sheetView workbookViewId="0">
      <selection activeCell="G51" sqref="B2:I52"/>
    </sheetView>
  </sheetViews>
  <sheetFormatPr defaultColWidth="12.625" defaultRowHeight="14.25"/>
  <sheetData>
    <row r="1" spans="2:9" ht="15" thickBot="1"/>
    <row r="2" spans="2:9" ht="18" customHeight="1">
      <c r="B2" s="245" t="s">
        <v>378</v>
      </c>
      <c r="C2" s="246"/>
      <c r="D2" s="246"/>
      <c r="E2" s="246"/>
      <c r="F2" s="246"/>
      <c r="G2" s="246"/>
      <c r="H2" s="246"/>
      <c r="I2" s="247"/>
    </row>
    <row r="3" spans="2:9" ht="18" customHeight="1">
      <c r="B3" s="248" t="s">
        <v>379</v>
      </c>
      <c r="C3" s="249"/>
      <c r="D3" s="249"/>
      <c r="E3" s="249"/>
      <c r="F3" s="249"/>
      <c r="G3" s="249"/>
      <c r="H3" s="249"/>
      <c r="I3" s="250"/>
    </row>
    <row r="4" spans="2:9" ht="18" customHeight="1">
      <c r="B4" s="251" t="s">
        <v>399</v>
      </c>
      <c r="C4" s="252"/>
      <c r="D4" s="252"/>
      <c r="E4" s="252"/>
      <c r="F4" s="252"/>
      <c r="G4" s="252"/>
      <c r="H4" s="252"/>
      <c r="I4" s="253"/>
    </row>
    <row r="5" spans="2:9" ht="18" customHeight="1">
      <c r="B5" s="248" t="s">
        <v>398</v>
      </c>
      <c r="C5" s="249"/>
      <c r="D5" s="249"/>
      <c r="E5" s="249"/>
      <c r="F5" s="249"/>
      <c r="G5" s="249"/>
      <c r="H5" s="249"/>
      <c r="I5" s="250"/>
    </row>
    <row r="6" spans="2:9" ht="15.75" thickBot="1">
      <c r="B6" s="284" t="s">
        <v>397</v>
      </c>
      <c r="C6" s="285"/>
      <c r="D6" s="285"/>
      <c r="E6" s="285"/>
      <c r="F6" s="285"/>
      <c r="G6" s="285"/>
      <c r="H6" s="285"/>
      <c r="I6" s="286"/>
    </row>
    <row r="7" spans="2:9" ht="15.75" customHeight="1" thickBot="1">
      <c r="B7" s="303" t="s">
        <v>499</v>
      </c>
      <c r="C7" s="304"/>
      <c r="D7" s="304"/>
      <c r="E7" s="304"/>
      <c r="F7" s="304"/>
      <c r="G7" s="304"/>
      <c r="H7" s="304"/>
      <c r="I7" s="305"/>
    </row>
    <row r="8" spans="2:9" ht="48.75" thickBot="1">
      <c r="B8" s="222"/>
      <c r="C8" s="223"/>
      <c r="D8" s="223"/>
      <c r="E8" s="223"/>
      <c r="F8" s="223"/>
      <c r="G8" s="223"/>
      <c r="H8" s="224"/>
      <c r="I8" s="225" t="s">
        <v>500</v>
      </c>
    </row>
    <row r="9" spans="2:9" s="132" customFormat="1" ht="15" customHeight="1">
      <c r="B9" s="127"/>
      <c r="C9" s="128" t="s">
        <v>501</v>
      </c>
      <c r="D9" s="129"/>
      <c r="E9" s="129"/>
      <c r="F9" s="129"/>
      <c r="G9" s="129"/>
      <c r="H9" s="130"/>
      <c r="I9" s="131">
        <v>3</v>
      </c>
    </row>
    <row r="10" spans="2:9" s="132" customFormat="1" ht="15" customHeight="1">
      <c r="B10" s="133"/>
      <c r="C10" s="134" t="s">
        <v>502</v>
      </c>
      <c r="D10" s="135"/>
      <c r="E10" s="135"/>
      <c r="F10" s="135"/>
      <c r="G10" s="135"/>
      <c r="H10" s="136"/>
      <c r="I10" s="137">
        <v>0.59</v>
      </c>
    </row>
    <row r="11" spans="2:9" s="132" customFormat="1" ht="15" customHeight="1" thickBot="1">
      <c r="B11" s="138" t="s">
        <v>503</v>
      </c>
      <c r="C11" s="139"/>
      <c r="D11" s="139"/>
      <c r="E11" s="139"/>
      <c r="F11" s="139"/>
      <c r="G11" s="139"/>
      <c r="H11" s="140"/>
      <c r="I11" s="141">
        <f>I9+I10</f>
        <v>3.59</v>
      </c>
    </row>
    <row r="12" spans="2:9" s="132" customFormat="1" ht="15" customHeight="1">
      <c r="B12" s="142" t="s">
        <v>504</v>
      </c>
      <c r="C12" s="129"/>
      <c r="D12" s="129"/>
      <c r="E12" s="129"/>
      <c r="F12" s="129"/>
      <c r="G12" s="129"/>
      <c r="H12" s="130"/>
      <c r="I12" s="131"/>
    </row>
    <row r="13" spans="2:9" s="132" customFormat="1" ht="15" customHeight="1">
      <c r="B13" s="143" t="s">
        <v>505</v>
      </c>
      <c r="C13" s="144" t="s">
        <v>506</v>
      </c>
      <c r="D13" s="145"/>
      <c r="E13" s="145"/>
      <c r="F13" s="145"/>
      <c r="G13" s="145"/>
      <c r="H13" s="146"/>
      <c r="I13" s="137">
        <v>0.97</v>
      </c>
    </row>
    <row r="14" spans="2:9" s="132" customFormat="1" ht="15" customHeight="1">
      <c r="B14" s="143" t="s">
        <v>507</v>
      </c>
      <c r="C14" s="144" t="s">
        <v>508</v>
      </c>
      <c r="D14" s="145"/>
      <c r="E14" s="145"/>
      <c r="F14" s="145"/>
      <c r="G14" s="145"/>
      <c r="H14" s="146"/>
      <c r="I14" s="137">
        <v>0.8</v>
      </c>
    </row>
    <row r="15" spans="2:9" s="132" customFormat="1" ht="15" customHeight="1">
      <c r="B15" s="147" t="s">
        <v>503</v>
      </c>
      <c r="C15" s="148"/>
      <c r="D15" s="148"/>
      <c r="E15" s="148"/>
      <c r="F15" s="148"/>
      <c r="G15" s="148"/>
      <c r="H15" s="149"/>
      <c r="I15" s="150">
        <f>I13+I14</f>
        <v>1.77</v>
      </c>
    </row>
    <row r="16" spans="2:9" s="132" customFormat="1" ht="33.75" customHeight="1">
      <c r="B16" s="151" t="s">
        <v>509</v>
      </c>
      <c r="C16" s="145"/>
      <c r="D16" s="145"/>
      <c r="E16" s="145"/>
      <c r="F16" s="145"/>
      <c r="G16" s="145"/>
      <c r="H16" s="146"/>
      <c r="I16" s="152" t="s">
        <v>510</v>
      </c>
    </row>
    <row r="17" spans="2:9" s="132" customFormat="1" ht="15" customHeight="1">
      <c r="B17" s="153" t="s">
        <v>511</v>
      </c>
      <c r="C17" s="154" t="s">
        <v>512</v>
      </c>
      <c r="D17" s="148"/>
      <c r="E17" s="148"/>
      <c r="F17" s="148"/>
      <c r="G17" s="148"/>
      <c r="H17" s="149"/>
      <c r="I17" s="150">
        <f>I18+I19</f>
        <v>6.15</v>
      </c>
    </row>
    <row r="18" spans="2:9" s="132" customFormat="1" ht="15" customHeight="1">
      <c r="B18" s="133" t="s">
        <v>513</v>
      </c>
      <c r="C18" s="144" t="s">
        <v>514</v>
      </c>
      <c r="D18" s="145"/>
      <c r="E18" s="145"/>
      <c r="F18" s="145"/>
      <c r="G18" s="145"/>
      <c r="H18" s="146"/>
      <c r="I18" s="137">
        <f>I27</f>
        <v>3.65</v>
      </c>
    </row>
    <row r="19" spans="2:9" s="132" customFormat="1" ht="15" customHeight="1">
      <c r="B19" s="133" t="s">
        <v>515</v>
      </c>
      <c r="C19" s="144" t="s">
        <v>516</v>
      </c>
      <c r="D19" s="145"/>
      <c r="E19" s="145"/>
      <c r="F19" s="145"/>
      <c r="G19" s="145"/>
      <c r="H19" s="146"/>
      <c r="I19" s="137">
        <v>2.5</v>
      </c>
    </row>
    <row r="20" spans="2:9" s="132" customFormat="1" ht="15" customHeight="1">
      <c r="B20" s="155" t="s">
        <v>485</v>
      </c>
      <c r="C20" s="156" t="s">
        <v>517</v>
      </c>
      <c r="D20" s="157"/>
      <c r="E20" s="157"/>
      <c r="F20" s="157"/>
      <c r="G20" s="157"/>
      <c r="H20" s="158"/>
      <c r="I20" s="159">
        <v>6.16</v>
      </c>
    </row>
    <row r="21" spans="2:9" s="132" customFormat="1">
      <c r="B21" s="160"/>
      <c r="C21" s="161"/>
      <c r="D21" s="161"/>
      <c r="E21" s="161"/>
      <c r="F21" s="161"/>
      <c r="G21" s="161"/>
      <c r="H21" s="161"/>
      <c r="I21" s="162"/>
    </row>
    <row r="22" spans="2:9" s="132" customFormat="1" ht="18.75">
      <c r="B22" s="163"/>
      <c r="C22"/>
      <c r="D22"/>
      <c r="E22"/>
      <c r="F22"/>
      <c r="G22"/>
      <c r="H22"/>
      <c r="I22" s="164"/>
    </row>
    <row r="23" spans="2:9" s="132" customFormat="1" ht="18.75">
      <c r="B23" s="163"/>
      <c r="C23"/>
      <c r="D23"/>
      <c r="E23"/>
      <c r="F23"/>
      <c r="G23"/>
      <c r="H23"/>
      <c r="I23" s="165"/>
    </row>
    <row r="24" spans="2:9" s="132" customFormat="1" ht="18.75">
      <c r="B24" s="166"/>
      <c r="C24" s="167"/>
      <c r="D24" s="167"/>
      <c r="E24" s="168"/>
      <c r="F24" s="168"/>
      <c r="G24" s="168"/>
      <c r="H24" s="168"/>
      <c r="I24" s="169"/>
    </row>
    <row r="25" spans="2:9" s="132" customFormat="1">
      <c r="B25" s="163"/>
      <c r="C25"/>
      <c r="D25"/>
      <c r="E25"/>
      <c r="F25"/>
      <c r="G25"/>
      <c r="H25"/>
      <c r="I25" s="170"/>
    </row>
    <row r="26" spans="2:9" s="132" customFormat="1" ht="16.5" thickBot="1">
      <c r="B26" s="171" t="s">
        <v>518</v>
      </c>
      <c r="C26" s="172"/>
      <c r="D26" s="172"/>
      <c r="E26" s="172"/>
      <c r="F26" s="172"/>
      <c r="G26" s="172"/>
      <c r="H26" s="172"/>
      <c r="I26" s="173"/>
    </row>
    <row r="27" spans="2:9" s="132" customFormat="1" ht="12.75">
      <c r="B27" s="127" t="s">
        <v>513</v>
      </c>
      <c r="C27" s="128" t="s">
        <v>514</v>
      </c>
      <c r="D27" s="129"/>
      <c r="E27" s="129"/>
      <c r="F27" s="129"/>
      <c r="G27" s="129"/>
      <c r="H27" s="130"/>
      <c r="I27" s="174">
        <f>I28+I29+I30</f>
        <v>3.65</v>
      </c>
    </row>
    <row r="28" spans="2:9" s="132" customFormat="1" ht="12.75">
      <c r="B28" s="175" t="s">
        <v>519</v>
      </c>
      <c r="C28" s="144" t="s">
        <v>520</v>
      </c>
      <c r="D28" s="145"/>
      <c r="E28" s="145"/>
      <c r="F28" s="145"/>
      <c r="G28" s="145"/>
      <c r="H28" s="146"/>
      <c r="I28" s="176">
        <v>0.65</v>
      </c>
    </row>
    <row r="29" spans="2:9" s="132" customFormat="1" ht="12.75">
      <c r="B29" s="133" t="s">
        <v>521</v>
      </c>
      <c r="C29" s="144" t="s">
        <v>522</v>
      </c>
      <c r="D29" s="145"/>
      <c r="E29" s="145"/>
      <c r="F29" s="145"/>
      <c r="G29" s="145"/>
      <c r="H29" s="146"/>
      <c r="I29" s="176">
        <v>3</v>
      </c>
    </row>
    <row r="30" spans="2:9" s="132" customFormat="1" ht="13.5" thickBot="1">
      <c r="B30" s="177" t="s">
        <v>523</v>
      </c>
      <c r="C30" s="178" t="s">
        <v>524</v>
      </c>
      <c r="D30" s="179"/>
      <c r="E30" s="179"/>
      <c r="F30" s="179"/>
      <c r="G30" s="179"/>
      <c r="H30" s="180"/>
      <c r="I30" s="181">
        <v>0</v>
      </c>
    </row>
    <row r="31" spans="2:9" s="132" customFormat="1" ht="16.5" thickBot="1">
      <c r="B31" s="182" t="s">
        <v>525</v>
      </c>
      <c r="C31" s="183"/>
      <c r="D31" s="183"/>
      <c r="E31" s="183"/>
      <c r="F31" s="183"/>
      <c r="G31" s="183"/>
      <c r="H31" s="183"/>
      <c r="I31" s="184"/>
    </row>
    <row r="32" spans="2:9" s="132" customFormat="1" ht="12.75">
      <c r="B32" s="127" t="s">
        <v>515</v>
      </c>
      <c r="C32" s="128" t="s">
        <v>526</v>
      </c>
      <c r="D32" s="129"/>
      <c r="E32" s="129"/>
      <c r="F32" s="129"/>
      <c r="G32" s="129"/>
      <c r="H32" s="130"/>
      <c r="I32" s="174">
        <f>I33</f>
        <v>2.5</v>
      </c>
    </row>
    <row r="33" spans="2:9" s="132" customFormat="1" ht="13.5" thickBot="1">
      <c r="B33" s="185" t="s">
        <v>527</v>
      </c>
      <c r="C33" s="178" t="s">
        <v>520</v>
      </c>
      <c r="D33" s="179"/>
      <c r="E33" s="179"/>
      <c r="F33" s="179"/>
      <c r="G33" s="179"/>
      <c r="H33" s="180"/>
      <c r="I33" s="186">
        <v>2.5</v>
      </c>
    </row>
    <row r="34" spans="2:9" s="132" customFormat="1">
      <c r="B34" s="163"/>
      <c r="C34"/>
      <c r="D34"/>
      <c r="E34"/>
      <c r="F34"/>
      <c r="G34"/>
      <c r="H34"/>
      <c r="I34" s="170"/>
    </row>
    <row r="35" spans="2:9" s="132" customFormat="1">
      <c r="B35" s="163"/>
      <c r="C35"/>
      <c r="D35"/>
      <c r="E35"/>
      <c r="F35"/>
      <c r="G35"/>
      <c r="H35"/>
      <c r="I35" s="170"/>
    </row>
    <row r="36" spans="2:9" s="132" customFormat="1" ht="15.75" customHeight="1">
      <c r="B36" s="187" t="s">
        <v>528</v>
      </c>
      <c r="C36" s="188"/>
      <c r="D36" s="188"/>
      <c r="E36" s="188"/>
      <c r="F36" s="188"/>
      <c r="G36" s="188"/>
      <c r="H36" s="188"/>
      <c r="I36" s="189"/>
    </row>
    <row r="37" spans="2:9" s="132" customFormat="1" ht="17.25" customHeight="1">
      <c r="B37" s="190" t="s">
        <v>529</v>
      </c>
      <c r="C37" s="191"/>
      <c r="D37" s="192">
        <f>I9/100</f>
        <v>0.03</v>
      </c>
      <c r="E37" s="191"/>
      <c r="F37"/>
      <c r="G37" s="193" t="s">
        <v>529</v>
      </c>
      <c r="H37" s="193"/>
      <c r="I37" s="194">
        <f>D37</f>
        <v>0.03</v>
      </c>
    </row>
    <row r="38" spans="2:9" s="132" customFormat="1" ht="17.25">
      <c r="B38" s="190" t="s">
        <v>530</v>
      </c>
      <c r="C38" s="191"/>
      <c r="D38" s="192">
        <f>I14/100</f>
        <v>8.0000000000000002E-3</v>
      </c>
      <c r="E38" s="191"/>
      <c r="F38"/>
      <c r="G38" s="193" t="s">
        <v>530</v>
      </c>
      <c r="H38" s="193"/>
      <c r="I38" s="194">
        <f>D38</f>
        <v>8.0000000000000002E-3</v>
      </c>
    </row>
    <row r="39" spans="2:9" s="132" customFormat="1" ht="17.25">
      <c r="B39" s="190" t="s">
        <v>531</v>
      </c>
      <c r="C39" s="191"/>
      <c r="D39" s="192">
        <f>I13/100</f>
        <v>9.7000000000000003E-3</v>
      </c>
      <c r="E39" s="191"/>
      <c r="F39"/>
      <c r="G39" s="193" t="s">
        <v>531</v>
      </c>
      <c r="H39" s="193"/>
      <c r="I39" s="194">
        <f>D39</f>
        <v>9.7000000000000003E-3</v>
      </c>
    </row>
    <row r="40" spans="2:9" s="132" customFormat="1" ht="17.25">
      <c r="B40" s="190" t="s">
        <v>532</v>
      </c>
      <c r="C40" s="191"/>
      <c r="D40" s="195">
        <f>1+D37+D38+D39</f>
        <v>1.0477000000000001</v>
      </c>
      <c r="E40" s="191"/>
      <c r="F40"/>
      <c r="G40" s="193" t="s">
        <v>532</v>
      </c>
      <c r="H40" s="193"/>
      <c r="I40" s="196">
        <f>1+I37+I38+I39</f>
        <v>1.0477000000000001</v>
      </c>
    </row>
    <row r="41" spans="2:9" s="132" customFormat="1" ht="17.25">
      <c r="B41" s="190" t="s">
        <v>533</v>
      </c>
      <c r="C41" s="191"/>
      <c r="D41" s="192">
        <f>I10/100</f>
        <v>5.8999999999999999E-3</v>
      </c>
      <c r="E41" s="191"/>
      <c r="F41"/>
      <c r="G41" s="193" t="s">
        <v>533</v>
      </c>
      <c r="H41" s="193"/>
      <c r="I41" s="194">
        <f>D41</f>
        <v>5.8999999999999999E-3</v>
      </c>
    </row>
    <row r="42" spans="2:9" s="132" customFormat="1" ht="17.25">
      <c r="B42" s="190" t="s">
        <v>534</v>
      </c>
      <c r="C42" s="191"/>
      <c r="D42" s="195">
        <f>1+D41</f>
        <v>1.0059</v>
      </c>
      <c r="E42" s="191"/>
      <c r="F42"/>
      <c r="G42" s="193" t="s">
        <v>534</v>
      </c>
      <c r="H42" s="193"/>
      <c r="I42" s="196">
        <f>1+I41</f>
        <v>1.0059</v>
      </c>
    </row>
    <row r="43" spans="2:9" s="132" customFormat="1" ht="17.25">
      <c r="B43" s="190" t="s">
        <v>535</v>
      </c>
      <c r="C43" s="191"/>
      <c r="D43" s="192">
        <f>I20/100</f>
        <v>6.1600000000000002E-2</v>
      </c>
      <c r="E43" s="191"/>
      <c r="F43"/>
      <c r="G43" s="193" t="s">
        <v>535</v>
      </c>
      <c r="H43" s="193"/>
      <c r="I43" s="194">
        <f>D43</f>
        <v>6.1600000000000002E-2</v>
      </c>
    </row>
    <row r="44" spans="2:9" s="132" customFormat="1" ht="17.25">
      <c r="B44" s="190" t="s">
        <v>536</v>
      </c>
      <c r="C44" s="191"/>
      <c r="D44" s="195">
        <f>1+D43</f>
        <v>1.0616000000000001</v>
      </c>
      <c r="E44" s="191"/>
      <c r="F44"/>
      <c r="G44" s="193" t="s">
        <v>536</v>
      </c>
      <c r="H44" s="193"/>
      <c r="I44" s="196">
        <f>1+I43</f>
        <v>1.0616000000000001</v>
      </c>
    </row>
    <row r="45" spans="2:9" s="132" customFormat="1" ht="17.25">
      <c r="B45" s="190"/>
      <c r="C45" s="191"/>
      <c r="D45" s="191"/>
      <c r="E45" s="191"/>
      <c r="F45"/>
      <c r="G45" s="193"/>
      <c r="H45" s="193"/>
      <c r="I45" s="197"/>
    </row>
    <row r="46" spans="2:9" s="132" customFormat="1" ht="17.25">
      <c r="B46" s="190" t="s">
        <v>537</v>
      </c>
      <c r="C46" s="191"/>
      <c r="D46" s="192">
        <f>I17/100</f>
        <v>6.1500000000000006E-2</v>
      </c>
      <c r="E46" s="191"/>
      <c r="F46"/>
      <c r="G46" s="193" t="s">
        <v>537</v>
      </c>
      <c r="H46" s="193"/>
      <c r="I46" s="194">
        <f>D46-(I30/100)</f>
        <v>6.1500000000000006E-2</v>
      </c>
    </row>
    <row r="47" spans="2:9" s="132" customFormat="1" ht="17.25">
      <c r="B47" s="190" t="s">
        <v>538</v>
      </c>
      <c r="C47" s="191"/>
      <c r="D47" s="195">
        <f>1-D46</f>
        <v>0.9385</v>
      </c>
      <c r="E47" s="191"/>
      <c r="F47"/>
      <c r="G47" s="193" t="s">
        <v>538</v>
      </c>
      <c r="H47" s="193"/>
      <c r="I47" s="196">
        <f>1-I46</f>
        <v>0.9385</v>
      </c>
    </row>
    <row r="48" spans="2:9" s="132" customFormat="1" ht="17.25">
      <c r="B48" s="190"/>
      <c r="C48" s="191"/>
      <c r="D48" s="191"/>
      <c r="E48" s="191"/>
      <c r="F48"/>
      <c r="G48" s="193"/>
      <c r="H48" s="193"/>
      <c r="I48" s="197"/>
    </row>
    <row r="49" spans="2:9" s="132" customFormat="1" ht="17.25">
      <c r="B49" s="198" t="s">
        <v>539</v>
      </c>
      <c r="C49" s="199"/>
      <c r="D49" s="200">
        <f>(D40*D42*D44)/D47-1</f>
        <v>0.19211563781353247</v>
      </c>
      <c r="E49" s="191"/>
      <c r="F49"/>
      <c r="G49" s="201" t="s">
        <v>540</v>
      </c>
      <c r="H49" s="202"/>
      <c r="I49" s="203">
        <f>(I40*I42*I44)/I47-1</f>
        <v>0.19211563781353247</v>
      </c>
    </row>
    <row r="50" spans="2:9" s="132" customFormat="1" ht="15">
      <c r="B50" s="204"/>
      <c r="C50" s="193"/>
      <c r="D50" s="193"/>
      <c r="E50" s="193"/>
      <c r="F50"/>
      <c r="G50" s="193"/>
      <c r="H50" s="193"/>
      <c r="I50" s="205" t="s">
        <v>541</v>
      </c>
    </row>
    <row r="51" spans="2:9" s="132" customFormat="1" ht="15" customHeight="1">
      <c r="B51" s="204"/>
      <c r="C51" s="193"/>
      <c r="D51" s="193"/>
      <c r="E51" s="193"/>
      <c r="F51" s="193"/>
      <c r="G51" s="299" t="s">
        <v>542</v>
      </c>
      <c r="H51" s="299"/>
      <c r="I51" s="300"/>
    </row>
    <row r="52" spans="2:9" s="132" customFormat="1" ht="13.5" customHeight="1" thickBot="1">
      <c r="B52" s="206"/>
      <c r="C52" s="207"/>
      <c r="D52" s="207"/>
      <c r="E52" s="207"/>
      <c r="F52" s="207"/>
      <c r="G52" s="301"/>
      <c r="H52" s="301"/>
      <c r="I52" s="302"/>
    </row>
    <row r="53" spans="2:9" s="132" customFormat="1" ht="12.75"/>
  </sheetData>
  <mergeCells count="7">
    <mergeCell ref="G51:I52"/>
    <mergeCell ref="B2:I2"/>
    <mergeCell ref="B3:I3"/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83E5-4B2A-4DE6-AC1A-C44EE0E255DF}">
  <sheetPr>
    <tabColor theme="5"/>
    <pageSetUpPr fitToPage="1"/>
  </sheetPr>
  <dimension ref="B1:E45"/>
  <sheetViews>
    <sheetView workbookViewId="0">
      <selection activeCell="E45" sqref="B2:E45"/>
    </sheetView>
  </sheetViews>
  <sheetFormatPr defaultRowHeight="14.25"/>
  <cols>
    <col min="3" max="3" width="43.25" customWidth="1"/>
    <col min="4" max="5" width="18.75" customWidth="1"/>
  </cols>
  <sheetData>
    <row r="1" spans="2:5" ht="15" thickBot="1"/>
    <row r="2" spans="2:5" ht="18" customHeight="1">
      <c r="B2" s="245" t="s">
        <v>378</v>
      </c>
      <c r="C2" s="246"/>
      <c r="D2" s="246"/>
      <c r="E2" s="247"/>
    </row>
    <row r="3" spans="2:5" ht="18" customHeight="1">
      <c r="B3" s="248" t="s">
        <v>379</v>
      </c>
      <c r="C3" s="249"/>
      <c r="D3" s="249"/>
      <c r="E3" s="250"/>
    </row>
    <row r="4" spans="2:5" ht="18" customHeight="1">
      <c r="B4" s="251" t="s">
        <v>399</v>
      </c>
      <c r="C4" s="252"/>
      <c r="D4" s="252"/>
      <c r="E4" s="253"/>
    </row>
    <row r="5" spans="2:5" ht="18" customHeight="1">
      <c r="B5" s="248" t="s">
        <v>398</v>
      </c>
      <c r="C5" s="249"/>
      <c r="D5" s="249"/>
      <c r="E5" s="250"/>
    </row>
    <row r="6" spans="2:5" ht="15.75" thickBot="1">
      <c r="B6" s="284" t="s">
        <v>397</v>
      </c>
      <c r="C6" s="285"/>
      <c r="D6" s="285"/>
      <c r="E6" s="286"/>
    </row>
    <row r="7" spans="2:5" ht="15">
      <c r="B7" s="216" t="s">
        <v>543</v>
      </c>
      <c r="C7" s="216" t="s">
        <v>544</v>
      </c>
      <c r="D7" s="216" t="s">
        <v>545</v>
      </c>
      <c r="E7" s="216" t="s">
        <v>546</v>
      </c>
    </row>
    <row r="8" spans="2:5" ht="15">
      <c r="B8" s="306" t="s">
        <v>547</v>
      </c>
      <c r="C8" s="307"/>
      <c r="D8" s="307"/>
      <c r="E8" s="308"/>
    </row>
    <row r="9" spans="2:5">
      <c r="B9" s="217" t="s">
        <v>548</v>
      </c>
      <c r="C9" s="209" t="s">
        <v>549</v>
      </c>
      <c r="D9" s="218">
        <v>20</v>
      </c>
      <c r="E9" s="218">
        <v>20</v>
      </c>
    </row>
    <row r="10" spans="2:5">
      <c r="B10" s="217" t="s">
        <v>550</v>
      </c>
      <c r="C10" s="209" t="s">
        <v>551</v>
      </c>
      <c r="D10" s="218">
        <v>1.5</v>
      </c>
      <c r="E10" s="218">
        <v>1.5</v>
      </c>
    </row>
    <row r="11" spans="2:5">
      <c r="B11" s="217" t="s">
        <v>552</v>
      </c>
      <c r="C11" s="209" t="s">
        <v>553</v>
      </c>
      <c r="D11" s="218">
        <v>1</v>
      </c>
      <c r="E11" s="218">
        <v>1</v>
      </c>
    </row>
    <row r="12" spans="2:5">
      <c r="B12" s="217" t="s">
        <v>554</v>
      </c>
      <c r="C12" s="209" t="s">
        <v>555</v>
      </c>
      <c r="D12" s="218">
        <v>0.2</v>
      </c>
      <c r="E12" s="218">
        <v>0.2</v>
      </c>
    </row>
    <row r="13" spans="2:5">
      <c r="B13" s="217" t="s">
        <v>556</v>
      </c>
      <c r="C13" s="209" t="s">
        <v>557</v>
      </c>
      <c r="D13" s="218">
        <v>0.6</v>
      </c>
      <c r="E13" s="218">
        <v>0.6</v>
      </c>
    </row>
    <row r="14" spans="2:5">
      <c r="B14" s="217" t="s">
        <v>558</v>
      </c>
      <c r="C14" s="209" t="s">
        <v>559</v>
      </c>
      <c r="D14" s="218">
        <v>2.5</v>
      </c>
      <c r="E14" s="218">
        <v>2.5</v>
      </c>
    </row>
    <row r="15" spans="2:5">
      <c r="B15" s="217" t="s">
        <v>560</v>
      </c>
      <c r="C15" s="209" t="s">
        <v>561</v>
      </c>
      <c r="D15" s="218">
        <v>3</v>
      </c>
      <c r="E15" s="218">
        <v>3</v>
      </c>
    </row>
    <row r="16" spans="2:5">
      <c r="B16" s="217" t="s">
        <v>562</v>
      </c>
      <c r="C16" s="209" t="s">
        <v>563</v>
      </c>
      <c r="D16" s="218">
        <v>8</v>
      </c>
      <c r="E16" s="218">
        <v>8</v>
      </c>
    </row>
    <row r="17" spans="2:5">
      <c r="B17" s="217" t="s">
        <v>564</v>
      </c>
      <c r="C17" s="209" t="s">
        <v>565</v>
      </c>
      <c r="D17" s="218">
        <v>0</v>
      </c>
      <c r="E17" s="218">
        <v>0</v>
      </c>
    </row>
    <row r="18" spans="2:5" ht="15">
      <c r="B18" s="208" t="s">
        <v>566</v>
      </c>
      <c r="C18" s="210" t="s">
        <v>567</v>
      </c>
      <c r="D18" s="219">
        <f>SUM(D9:D17)</f>
        <v>36.799999999999997</v>
      </c>
      <c r="E18" s="219">
        <f>SUM(E9:E17)</f>
        <v>36.799999999999997</v>
      </c>
    </row>
    <row r="19" spans="2:5" ht="15">
      <c r="B19" s="306" t="s">
        <v>568</v>
      </c>
      <c r="C19" s="307"/>
      <c r="D19" s="307"/>
      <c r="E19" s="308"/>
    </row>
    <row r="20" spans="2:5">
      <c r="B20" s="217" t="s">
        <v>569</v>
      </c>
      <c r="C20" s="209" t="s">
        <v>570</v>
      </c>
      <c r="D20" s="218">
        <v>18.11</v>
      </c>
      <c r="E20" s="218">
        <v>0</v>
      </c>
    </row>
    <row r="21" spans="2:5">
      <c r="B21" s="217" t="s">
        <v>571</v>
      </c>
      <c r="C21" s="209" t="s">
        <v>572</v>
      </c>
      <c r="D21" s="218">
        <v>4.1500000000000004</v>
      </c>
      <c r="E21" s="218">
        <v>0</v>
      </c>
    </row>
    <row r="22" spans="2:5">
      <c r="B22" s="217" t="s">
        <v>573</v>
      </c>
      <c r="C22" s="209" t="s">
        <v>574</v>
      </c>
      <c r="D22" s="218">
        <v>0.89</v>
      </c>
      <c r="E22" s="218">
        <v>0.67</v>
      </c>
    </row>
    <row r="23" spans="2:5">
      <c r="B23" s="217" t="s">
        <v>575</v>
      </c>
      <c r="C23" s="209" t="s">
        <v>576</v>
      </c>
      <c r="D23" s="218">
        <v>10.98</v>
      </c>
      <c r="E23" s="218">
        <v>8.33</v>
      </c>
    </row>
    <row r="24" spans="2:5">
      <c r="B24" s="217" t="s">
        <v>577</v>
      </c>
      <c r="C24" s="209" t="s">
        <v>578</v>
      </c>
      <c r="D24" s="218">
        <v>7.0000000000000007E-2</v>
      </c>
      <c r="E24" s="218">
        <v>0.06</v>
      </c>
    </row>
    <row r="25" spans="2:5">
      <c r="B25" s="217" t="s">
        <v>579</v>
      </c>
      <c r="C25" s="209" t="s">
        <v>580</v>
      </c>
      <c r="D25" s="218">
        <v>0.73</v>
      </c>
      <c r="E25" s="218">
        <v>0.56000000000000005</v>
      </c>
    </row>
    <row r="26" spans="2:5">
      <c r="B26" s="217" t="s">
        <v>581</v>
      </c>
      <c r="C26" s="209" t="s">
        <v>582</v>
      </c>
      <c r="D26" s="218">
        <v>2.68</v>
      </c>
      <c r="E26" s="218">
        <v>0</v>
      </c>
    </row>
    <row r="27" spans="2:5">
      <c r="B27" s="217" t="s">
        <v>583</v>
      </c>
      <c r="C27" s="209" t="s">
        <v>584</v>
      </c>
      <c r="D27" s="218">
        <v>0.11</v>
      </c>
      <c r="E27" s="218">
        <v>0.08</v>
      </c>
    </row>
    <row r="28" spans="2:5">
      <c r="B28" s="217" t="s">
        <v>585</v>
      </c>
      <c r="C28" s="209" t="s">
        <v>586</v>
      </c>
      <c r="D28" s="218">
        <v>9.27</v>
      </c>
      <c r="E28" s="218">
        <v>7.03</v>
      </c>
    </row>
    <row r="29" spans="2:5">
      <c r="B29" s="217" t="s">
        <v>587</v>
      </c>
      <c r="C29" s="209" t="s">
        <v>588</v>
      </c>
      <c r="D29" s="218">
        <v>0.03</v>
      </c>
      <c r="E29" s="218">
        <v>0.03</v>
      </c>
    </row>
    <row r="30" spans="2:5" ht="15">
      <c r="B30" s="208" t="s">
        <v>589</v>
      </c>
      <c r="C30" s="210" t="s">
        <v>590</v>
      </c>
      <c r="D30" s="219">
        <f>SUM(D20:D29)</f>
        <v>47.019999999999996</v>
      </c>
      <c r="E30" s="219">
        <f>SUM(E20:E29)</f>
        <v>16.760000000000002</v>
      </c>
    </row>
    <row r="31" spans="2:5" ht="15">
      <c r="B31" s="306" t="s">
        <v>591</v>
      </c>
      <c r="C31" s="307"/>
      <c r="D31" s="307"/>
      <c r="E31" s="308"/>
    </row>
    <row r="32" spans="2:5">
      <c r="B32" s="217" t="s">
        <v>592</v>
      </c>
      <c r="C32" s="209" t="s">
        <v>593</v>
      </c>
      <c r="D32" s="218">
        <v>5.69</v>
      </c>
      <c r="E32" s="218">
        <v>4.32</v>
      </c>
    </row>
    <row r="33" spans="2:5">
      <c r="B33" s="217" t="s">
        <v>594</v>
      </c>
      <c r="C33" s="209" t="s">
        <v>595</v>
      </c>
      <c r="D33" s="218">
        <v>0.13</v>
      </c>
      <c r="E33" s="218">
        <v>0.1</v>
      </c>
    </row>
    <row r="34" spans="2:5">
      <c r="B34" s="217" t="s">
        <v>596</v>
      </c>
      <c r="C34" s="209" t="s">
        <v>597</v>
      </c>
      <c r="D34" s="218">
        <v>4.47</v>
      </c>
      <c r="E34" s="218">
        <v>3.39</v>
      </c>
    </row>
    <row r="35" spans="2:5">
      <c r="B35" s="217" t="s">
        <v>598</v>
      </c>
      <c r="C35" s="209" t="s">
        <v>599</v>
      </c>
      <c r="D35" s="218">
        <v>3.93</v>
      </c>
      <c r="E35" s="218">
        <v>2.98</v>
      </c>
    </row>
    <row r="36" spans="2:5">
      <c r="B36" s="217" t="s">
        <v>600</v>
      </c>
      <c r="C36" s="209" t="s">
        <v>601</v>
      </c>
      <c r="D36" s="218">
        <v>0.48</v>
      </c>
      <c r="E36" s="218">
        <v>0.36</v>
      </c>
    </row>
    <row r="37" spans="2:5" ht="15">
      <c r="B37" s="208" t="s">
        <v>602</v>
      </c>
      <c r="C37" s="210" t="s">
        <v>603</v>
      </c>
      <c r="D37" s="219">
        <f>SUM(D32:D36)</f>
        <v>14.7</v>
      </c>
      <c r="E37" s="219">
        <f>SUM(E32:E36)</f>
        <v>11.15</v>
      </c>
    </row>
    <row r="38" spans="2:5" ht="15">
      <c r="B38" s="306" t="s">
        <v>604</v>
      </c>
      <c r="C38" s="307"/>
      <c r="D38" s="307"/>
      <c r="E38" s="308"/>
    </row>
    <row r="39" spans="2:5">
      <c r="B39" s="217" t="s">
        <v>605</v>
      </c>
      <c r="C39" s="209" t="s">
        <v>606</v>
      </c>
      <c r="D39" s="218">
        <v>17.3</v>
      </c>
      <c r="E39" s="218">
        <v>6.17</v>
      </c>
    </row>
    <row r="40" spans="2:5" ht="72.75" customHeight="1">
      <c r="B40" s="217" t="s">
        <v>607</v>
      </c>
      <c r="C40" s="211" t="s">
        <v>608</v>
      </c>
      <c r="D40" s="220">
        <v>0.5</v>
      </c>
      <c r="E40" s="220">
        <v>0.38</v>
      </c>
    </row>
    <row r="41" spans="2:5" ht="15">
      <c r="B41" s="208" t="s">
        <v>609</v>
      </c>
      <c r="C41" s="210" t="s">
        <v>610</v>
      </c>
      <c r="D41" s="219">
        <f>SUM(D39:D40)</f>
        <v>17.8</v>
      </c>
      <c r="E41" s="219">
        <f>SUM(E39:E40)</f>
        <v>6.55</v>
      </c>
    </row>
    <row r="42" spans="2:5" ht="15">
      <c r="B42" s="309" t="s">
        <v>611</v>
      </c>
      <c r="C42" s="309"/>
      <c r="D42" s="221">
        <f>(D18+D30+D37+D41)</f>
        <v>116.32</v>
      </c>
      <c r="E42" s="221">
        <f>E18+E30+E37+E41</f>
        <v>71.260000000000005</v>
      </c>
    </row>
    <row r="43" spans="2:5">
      <c r="B43" s="212"/>
      <c r="C43" s="212"/>
      <c r="D43" s="212"/>
      <c r="E43" s="212"/>
    </row>
    <row r="44" spans="2:5">
      <c r="B44" s="212" t="s">
        <v>612</v>
      </c>
      <c r="C44" s="212"/>
      <c r="D44" s="212"/>
      <c r="E44" s="212"/>
    </row>
    <row r="45" spans="2:5" ht="15" thickBot="1">
      <c r="B45" s="213"/>
      <c r="C45" s="214"/>
      <c r="D45" s="214"/>
      <c r="E45" s="215"/>
    </row>
  </sheetData>
  <mergeCells count="10">
    <mergeCell ref="B19:E19"/>
    <mergeCell ref="B31:E31"/>
    <mergeCell ref="B38:E38"/>
    <mergeCell ref="B42:C42"/>
    <mergeCell ref="B2:E2"/>
    <mergeCell ref="B3:E3"/>
    <mergeCell ref="B4:E4"/>
    <mergeCell ref="B5:E5"/>
    <mergeCell ref="B6:E6"/>
    <mergeCell ref="B8:E8"/>
  </mergeCells>
  <pageMargins left="0.511811024" right="0.511811024" top="0.78740157499999996" bottom="0.78740157499999996" header="0.31496062000000002" footer="0.31496062000000002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CRONOGRAMA</vt:lpstr>
      <vt:lpstr>CPU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2023-05-09T18:31:21Z</cp:lastPrinted>
  <dcterms:created xsi:type="dcterms:W3CDTF">2023-05-05T14:41:24Z</dcterms:created>
  <dcterms:modified xsi:type="dcterms:W3CDTF">2023-05-09T18:33:08Z</dcterms:modified>
</cp:coreProperties>
</file>