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NICIANA NOURA\PMA 2023\LICITAÇÃO\32 -23 COMPLEMENTAÇÃO DA PRAÇA TANCREDO NEVES\LICITAÇÃO\TEXTO\"/>
    </mc:Choice>
  </mc:AlternateContent>
  <bookViews>
    <workbookView xWindow="0" yWindow="0" windowWidth="20400" windowHeight="7755"/>
  </bookViews>
  <sheets>
    <sheet name="ORÇAMENTO" sheetId="3" r:id="rId1"/>
    <sheet name="CRONOGRAMA" sheetId="2" r:id="rId2"/>
    <sheet name="CPU" sheetId="4" r:id="rId3"/>
    <sheet name="BDI" sheetId="5" r:id="rId4"/>
    <sheet name="LS" sheetId="6" r:id="rId5"/>
  </sheets>
  <definedNames>
    <definedName name="_xlnm.Print_Area" localSheetId="2">CPU!$A$1:$J$60</definedName>
    <definedName name="_xlnm.Print_Area" localSheetId="0">ORÇAMENTO!$A$1:$J$184</definedName>
  </definedNames>
  <calcPr calcId="162913"/>
</workbook>
</file>

<file path=xl/calcChain.xml><?xml version="1.0" encoding="utf-8"?>
<calcChain xmlns="http://schemas.openxmlformats.org/spreadsheetml/2006/main">
  <c r="D41" i="6" l="1"/>
  <c r="C41" i="6"/>
  <c r="D37" i="6"/>
  <c r="C37" i="6"/>
  <c r="D30" i="6"/>
  <c r="C30" i="6"/>
  <c r="D18" i="6"/>
  <c r="C18" i="6"/>
  <c r="C39" i="5"/>
  <c r="H39" i="5" s="1"/>
  <c r="H40" i="5" s="1"/>
  <c r="C37" i="5"/>
  <c r="H37" i="5" s="1"/>
  <c r="H38" i="5" s="1"/>
  <c r="C35" i="5"/>
  <c r="H35" i="5" s="1"/>
  <c r="C34" i="5"/>
  <c r="H34" i="5" s="1"/>
  <c r="C33" i="5"/>
  <c r="H33" i="5" s="1"/>
  <c r="H28" i="5"/>
  <c r="H23" i="5"/>
  <c r="H17" i="5" s="1"/>
  <c r="H16" i="5" s="1"/>
  <c r="C42" i="5" s="1"/>
  <c r="H14" i="5"/>
  <c r="H10" i="5"/>
  <c r="C42" i="6" l="1"/>
  <c r="C38" i="5"/>
  <c r="D42" i="6"/>
  <c r="C40" i="5"/>
  <c r="H36" i="5"/>
  <c r="H42" i="5"/>
  <c r="H43" i="5" s="1"/>
  <c r="C43" i="5"/>
  <c r="C36" i="5"/>
  <c r="C45" i="5" l="1"/>
  <c r="H45" i="5"/>
</calcChain>
</file>

<file path=xl/sharedStrings.xml><?xml version="1.0" encoding="utf-8"?>
<sst xmlns="http://schemas.openxmlformats.org/spreadsheetml/2006/main" count="1167" uniqueCount="607">
  <si>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</si>
  <si>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</si>
  <si>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</si>
  <si>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</si>
  <si>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</si>
  <si>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</si>
  <si>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</si>
  <si>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</si>
  <si>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 xml:space="preserve"> 1.1 </t>
  </si>
  <si>
    <t>SEDOP</t>
  </si>
  <si>
    <t>m²</t>
  </si>
  <si>
    <t xml:space="preserve"> 1.2 </t>
  </si>
  <si>
    <t xml:space="preserve"> 2 </t>
  </si>
  <si>
    <t>MOVIMENTAÇÃO DE TERRA</t>
  </si>
  <si>
    <t xml:space="preserve"> 2.1 </t>
  </si>
  <si>
    <t xml:space="preserve"> 2.2 </t>
  </si>
  <si>
    <t>m³</t>
  </si>
  <si>
    <t xml:space="preserve"> 3 </t>
  </si>
  <si>
    <t xml:space="preserve"> 3.1 </t>
  </si>
  <si>
    <t>ORSE</t>
  </si>
  <si>
    <t>SINAPI</t>
  </si>
  <si>
    <t>M</t>
  </si>
  <si>
    <t xml:space="preserve"> 4 </t>
  </si>
  <si>
    <t xml:space="preserve"> 4.1 </t>
  </si>
  <si>
    <t xml:space="preserve"> 030010 </t>
  </si>
  <si>
    <t>Escavação manual ate 1.50m de profundidade</t>
  </si>
  <si>
    <t xml:space="preserve"> 4.2 </t>
  </si>
  <si>
    <t>ILUMINAÇÃO</t>
  </si>
  <si>
    <t xml:space="preserve"> 171059 </t>
  </si>
  <si>
    <t>Rele fotoeletrico</t>
  </si>
  <si>
    <t>UN</t>
  </si>
  <si>
    <t xml:space="preserve"> 170081 </t>
  </si>
  <si>
    <t>Ponto de luz / força (c/tubul., cx. e fiaçao) ate 200W</t>
  </si>
  <si>
    <t>PT</t>
  </si>
  <si>
    <t>SBC</t>
  </si>
  <si>
    <t xml:space="preserve"> 5 </t>
  </si>
  <si>
    <t xml:space="preserve"> 5.1 </t>
  </si>
  <si>
    <t xml:space="preserve"> 060046 </t>
  </si>
  <si>
    <t>Alvenaria tijolo de barro a cutelo</t>
  </si>
  <si>
    <t xml:space="preserve"> 110763 </t>
  </si>
  <si>
    <t>Reboco com argamassa 1:6:Adit. Plast.</t>
  </si>
  <si>
    <t xml:space="preserve"> 5.2 </t>
  </si>
  <si>
    <t xml:space="preserve"> 5.3 </t>
  </si>
  <si>
    <t xml:space="preserve"> 6 </t>
  </si>
  <si>
    <t xml:space="preserve"> 6.1 </t>
  </si>
  <si>
    <t xml:space="preserve"> 6.2 </t>
  </si>
  <si>
    <t xml:space="preserve"> 6.3 </t>
  </si>
  <si>
    <t xml:space="preserve"> 6.4 </t>
  </si>
  <si>
    <t xml:space="preserve"> 7 </t>
  </si>
  <si>
    <t xml:space="preserve"> 7.2 </t>
  </si>
  <si>
    <t xml:space="preserve"> 8 </t>
  </si>
  <si>
    <t xml:space="preserve"> 8.1 </t>
  </si>
  <si>
    <t xml:space="preserve"> 8.2 </t>
  </si>
  <si>
    <t xml:space="preserve"> 251510 </t>
  </si>
  <si>
    <t>Lixeira em tela moeda</t>
  </si>
  <si>
    <t>PREFEITURA MUNICIPAL DE ANANINDEUA - PMA</t>
  </si>
  <si>
    <t>SECRETARIA MUNICIPAL SANEAMENTO E INFRAESTRUTURA - SESAN</t>
  </si>
  <si>
    <t>CRONOGRAMA</t>
  </si>
  <si>
    <t>ITEM</t>
  </si>
  <si>
    <t>DESCRIÇÃO</t>
  </si>
  <si>
    <t>TOTAL POR ETAPA</t>
  </si>
  <si>
    <t>MÊS</t>
  </si>
  <si>
    <t>SECRETARIA MUNICIPAL DE SANEAMENTO E INFRAESTRUTURA - SESAN</t>
  </si>
  <si>
    <t>ORÇAMENTO</t>
  </si>
  <si>
    <t>CÓDIGO</t>
  </si>
  <si>
    <t>BANCO</t>
  </si>
  <si>
    <t>DESCRIÇÃO DOS SERVIÇOS</t>
  </si>
  <si>
    <t>UNID.</t>
  </si>
  <si>
    <t>QUANT.</t>
  </si>
  <si>
    <t>PREÇO UNIT.</t>
  </si>
  <si>
    <t>TOTAL</t>
  </si>
  <si>
    <t>PESO (%)</t>
  </si>
  <si>
    <t>PREFEITURA MUNICIPAL DE ANANINDEUA</t>
  </si>
  <si>
    <t>COMPOSIÇÕES ANALÍTICAS COM PREÇO UNITÁRIO</t>
  </si>
  <si>
    <t>COMPOSIÇÕES PRINCIPAIS</t>
  </si>
  <si>
    <t>Tipo</t>
  </si>
  <si>
    <t>Composição</t>
  </si>
  <si>
    <t>Composição Auxiliar</t>
  </si>
  <si>
    <t>MO sem LS =&gt;</t>
  </si>
  <si>
    <t>LS =&gt;</t>
  </si>
  <si>
    <t>MO com LS =&gt;</t>
  </si>
  <si>
    <t>Valor do BDI =&gt;</t>
  </si>
  <si>
    <t>Valor com BDI =&gt;</t>
  </si>
  <si>
    <t>SEDI - SERVIÇOS DIVERSOS</t>
  </si>
  <si>
    <t>Insumo</t>
  </si>
  <si>
    <t>Material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</si>
  <si>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</si>
  <si>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</si>
  <si>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</si>
  <si>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</si>
  <si>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</si>
  <si>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</si>
  <si>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</si>
  <si>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</si>
  <si>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</si>
  <si>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</si>
  <si>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</si>
  <si>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</si>
  <si>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</si>
  <si>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</si>
  <si>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</si>
  <si>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</si>
  <si>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</si>
  <si>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</si>
  <si>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</si>
  <si>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</si>
  <si>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</si>
  <si>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</si>
  <si>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</si>
  <si>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</si>
  <si>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</si>
  <si>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</si>
  <si>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</si>
  <si>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</si>
  <si>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</si>
  <si>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</si>
  <si>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</si>
  <si>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</si>
  <si>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</si>
  <si>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</si>
  <si>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</si>
  <si>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</si>
  <si>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</si>
  <si>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</si>
  <si>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</si>
  <si>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</si>
  <si>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</si>
  <si>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</si>
  <si>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</si>
  <si>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</si>
  <si>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</si>
  <si>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</si>
  <si>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</si>
  <si>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</si>
  <si>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</si>
  <si>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</si>
  <si>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</si>
  <si>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</si>
  <si>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</si>
  <si>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</si>
  <si>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</si>
  <si>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</si>
  <si>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</si>
  <si>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</si>
  <si>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</si>
  <si>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</si>
  <si>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</si>
  <si>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</si>
  <si>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</si>
  <si>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</si>
  <si>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</si>
  <si>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</si>
  <si>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</si>
  <si>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</si>
  <si>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</si>
  <si>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</si>
  <si>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</si>
  <si>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</si>
  <si>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</si>
  <si>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</si>
  <si>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</si>
  <si>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</si>
  <si>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</si>
  <si>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</si>
  <si>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</si>
  <si>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</si>
  <si>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</si>
  <si>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</si>
  <si>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</si>
  <si>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</si>
  <si>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</si>
  <si>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</si>
  <si>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</si>
  <si>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</si>
  <si>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</si>
  <si>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</si>
  <si>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</si>
  <si>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</si>
  <si>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</si>
  <si>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</si>
  <si>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</si>
  <si>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</si>
  <si>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</si>
  <si>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</si>
  <si>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</si>
  <si>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</si>
  <si>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</si>
  <si>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</si>
  <si>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</si>
  <si>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</si>
  <si>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</si>
  <si>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</si>
  <si>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</si>
  <si>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</si>
  <si>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</si>
  <si>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</si>
  <si>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</si>
  <si>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</si>
  <si>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</si>
  <si>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</si>
  <si>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</si>
  <si>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PREÇO UNIT. COM BDI</t>
  </si>
  <si>
    <t xml:space="preserve"> 5.4 </t>
  </si>
  <si>
    <t xml:space="preserve"> 6.5 </t>
  </si>
  <si>
    <t xml:space="preserve"> 6.6 </t>
  </si>
  <si>
    <t xml:space="preserve"> 6.7 </t>
  </si>
  <si>
    <t xml:space="preserve"> 102494 </t>
  </si>
  <si>
    <t>FUNDAÇÃO</t>
  </si>
  <si>
    <t>PISO</t>
  </si>
  <si>
    <t>ALVENARIA</t>
  </si>
  <si>
    <t xml:space="preserve"> 251530 </t>
  </si>
  <si>
    <t>Tela de nylon</t>
  </si>
  <si>
    <t>un</t>
  </si>
  <si>
    <t xml:space="preserve"> 6.8 </t>
  </si>
  <si>
    <t>PINTURA</t>
  </si>
  <si>
    <t xml:space="preserve"> 5.1.1 </t>
  </si>
  <si>
    <t xml:space="preserve"> 5.1.2 </t>
  </si>
  <si>
    <t>ESTRUTURA</t>
  </si>
  <si>
    <t xml:space="preserve"> 5.2.1 </t>
  </si>
  <si>
    <t>KG</t>
  </si>
  <si>
    <t xml:space="preserve"> 5.3.1 </t>
  </si>
  <si>
    <t xml:space="preserve"> 5.3.2 </t>
  </si>
  <si>
    <t xml:space="preserve"> 5.4.1 </t>
  </si>
  <si>
    <t xml:space="preserve"> 5.4.2 </t>
  </si>
  <si>
    <t xml:space="preserve"> 5.5 </t>
  </si>
  <si>
    <t>COBERTURA</t>
  </si>
  <si>
    <t xml:space="preserve"> 5.5.1 </t>
  </si>
  <si>
    <t xml:space="preserve"> 071361 </t>
  </si>
  <si>
    <t>Estrutura metálica p/ cobertura - 2 águas-vão 20m</t>
  </si>
  <si>
    <t xml:space="preserve"> 070277 </t>
  </si>
  <si>
    <t>Calha em chapa galvanizada</t>
  </si>
  <si>
    <t xml:space="preserve"> 6.9 </t>
  </si>
  <si>
    <t xml:space="preserve"> 8.1.1 </t>
  </si>
  <si>
    <t xml:space="preserve"> 8.1.2 </t>
  </si>
  <si>
    <t xml:space="preserve"> 8.1.3 </t>
  </si>
  <si>
    <t xml:space="preserve"> 8.1.4 </t>
  </si>
  <si>
    <t xml:space="preserve"> 8.2.1 </t>
  </si>
  <si>
    <t>SERVIÇOS PRELIMINARES</t>
  </si>
  <si>
    <t xml:space="preserve"> 98524 </t>
  </si>
  <si>
    <t>LIMPEZA MANUAL DE VEGETAÇÃO EM TERRENO COM ENXADA.AF_05/2018</t>
  </si>
  <si>
    <t>QUADRAS DE AREIA</t>
  </si>
  <si>
    <t>STREET</t>
  </si>
  <si>
    <t xml:space="preserve"> 102492 </t>
  </si>
  <si>
    <t>PINTURA DE PISO COM TINTA ACRÍLICA, APLICAÇÃO MANUAL, 3 DEMÃOS, INCLUSO FUNDO PREPARADOR. AF_05/2021</t>
  </si>
  <si>
    <t>ACESSORIOS EM GERAL</t>
  </si>
  <si>
    <t xml:space="preserve"> 98554 </t>
  </si>
  <si>
    <t>IMPERMEABILIZAÇÃO DE SUPERFÍCIE COM MEMBRANA À BASE DE RESINA ACRÍLICA, 3 DEMÃOS. AF_06/2018</t>
  </si>
  <si>
    <t>DRENAGEM</t>
  </si>
  <si>
    <t xml:space="preserve"> 020174 </t>
  </si>
  <si>
    <t>Retirada de entulho - manualmente (incluindo caixa coletora)</t>
  </si>
  <si>
    <t xml:space="preserve"> 040257 </t>
  </si>
  <si>
    <t>Lastro de concreto magro c/ seixo</t>
  </si>
  <si>
    <t xml:space="preserve"> 050282 </t>
  </si>
  <si>
    <t xml:space="preserve"> 050036 </t>
  </si>
  <si>
    <t>Forma  c/ madeira branca</t>
  </si>
  <si>
    <t>PISOS</t>
  </si>
  <si>
    <t>QUADRA POLIESPORTIVA</t>
  </si>
  <si>
    <t xml:space="preserve"> 6.1.1 </t>
  </si>
  <si>
    <t xml:space="preserve"> 010786 </t>
  </si>
  <si>
    <t>Aluguel e montagem de andaime metálico</t>
  </si>
  <si>
    <t>M²/Mês</t>
  </si>
  <si>
    <t>DEMOLIÇÃO E RETIRADA</t>
  </si>
  <si>
    <t xml:space="preserve"> 6.2.1 </t>
  </si>
  <si>
    <t xml:space="preserve"> 020018 </t>
  </si>
  <si>
    <t>Demolição manual de concreto simples</t>
  </si>
  <si>
    <t xml:space="preserve"> 6.3.1 </t>
  </si>
  <si>
    <t xml:space="preserve"> 6.4.1 </t>
  </si>
  <si>
    <t xml:space="preserve"> 6.4.2 </t>
  </si>
  <si>
    <t xml:space="preserve"> 6.5.1 </t>
  </si>
  <si>
    <t xml:space="preserve"> 6.6.1 </t>
  </si>
  <si>
    <t xml:space="preserve"> 071360 </t>
  </si>
  <si>
    <t>Estrutura metálica p/ cobertura - (Incl. pintura anti-corrosiva)</t>
  </si>
  <si>
    <t xml:space="preserve"> 6.6.2 </t>
  </si>
  <si>
    <t xml:space="preserve"> 6.6.3 </t>
  </si>
  <si>
    <t xml:space="preserve"> 070708 </t>
  </si>
  <si>
    <t>Cobertura - telha de aluminio ondulada e=0,5mm</t>
  </si>
  <si>
    <t xml:space="preserve"> 6.6.4 </t>
  </si>
  <si>
    <t xml:space="preserve"> 6.6.5 </t>
  </si>
  <si>
    <t xml:space="preserve"> 071466 </t>
  </si>
  <si>
    <t>Cumeeira em aço galvanizado</t>
  </si>
  <si>
    <t>IMPERMEABILIZAÇÃO</t>
  </si>
  <si>
    <t xml:space="preserve"> 6.7.1 </t>
  </si>
  <si>
    <t xml:space="preserve"> 080703 </t>
  </si>
  <si>
    <t>Manta asfáltica SBS-4mm c/ filme de polietileno</t>
  </si>
  <si>
    <t xml:space="preserve"> 6.8.1 </t>
  </si>
  <si>
    <t xml:space="preserve"> 130112 </t>
  </si>
  <si>
    <t>Concreto simples c/ seixo e=5cm traço 1:2:3</t>
  </si>
  <si>
    <t xml:space="preserve"> 6.8.2 </t>
  </si>
  <si>
    <t>INSTALAÇÃO HIDRÁULICA</t>
  </si>
  <si>
    <t xml:space="preserve"> 6.9.1 </t>
  </si>
  <si>
    <t xml:space="preserve"> 180299 </t>
  </si>
  <si>
    <t>Ponto de agua (incl. tubos e conexoes)</t>
  </si>
  <si>
    <t xml:space="preserve"> 6.9.2 </t>
  </si>
  <si>
    <t xml:space="preserve"> 180102 </t>
  </si>
  <si>
    <t>Tubo em PVC - 100mm (LS)</t>
  </si>
  <si>
    <t xml:space="preserve"> 6.9.3 </t>
  </si>
  <si>
    <t xml:space="preserve"> 180241 </t>
  </si>
  <si>
    <t>Joelho/Cotovelo 45° PVC JS - 100mm - LS</t>
  </si>
  <si>
    <t xml:space="preserve"> 6.9.4 </t>
  </si>
  <si>
    <t xml:space="preserve"> 180474 </t>
  </si>
  <si>
    <t>Joelho/Cotovelo 90º RC em PVC - JS - 100mm-LS</t>
  </si>
  <si>
    <t xml:space="preserve"> 6.9.5 </t>
  </si>
  <si>
    <t xml:space="preserve"> 180478 </t>
  </si>
  <si>
    <t>Tê curto em PVC - JS - 100x100mm-LS</t>
  </si>
  <si>
    <t xml:space="preserve"> 7.1 </t>
  </si>
  <si>
    <t xml:space="preserve"> 7.1.1 </t>
  </si>
  <si>
    <t xml:space="preserve"> 7.1.2 </t>
  </si>
  <si>
    <t>INSTALAÇÕES ELÉTRICAS</t>
  </si>
  <si>
    <t xml:space="preserve"> 7.2.1 </t>
  </si>
  <si>
    <t xml:space="preserve"> 170876 </t>
  </si>
  <si>
    <t>Caixa de inspeção em polipropileno - 30x40cm</t>
  </si>
  <si>
    <t xml:space="preserve"> 7.2.2 </t>
  </si>
  <si>
    <t xml:space="preserve"> 170321 </t>
  </si>
  <si>
    <t>Centro de distribuiçao p/ 12 disjuntores (c/ barramento)</t>
  </si>
  <si>
    <t xml:space="preserve"> 7.2.3 </t>
  </si>
  <si>
    <t xml:space="preserve"> 170362 </t>
  </si>
  <si>
    <t>Disjuntor 2P - 6 a 32A - PADRÃO DIN</t>
  </si>
  <si>
    <t xml:space="preserve"> 7.2.4 </t>
  </si>
  <si>
    <t xml:space="preserve"> 7.2.5 </t>
  </si>
  <si>
    <t xml:space="preserve"> 7.2.6 </t>
  </si>
  <si>
    <t xml:space="preserve"> 7.2.7 </t>
  </si>
  <si>
    <t xml:space="preserve"> 7.2.8 </t>
  </si>
  <si>
    <t xml:space="preserve"> 7.2.9 </t>
  </si>
  <si>
    <t xml:space="preserve"> 7.2.10 </t>
  </si>
  <si>
    <t xml:space="preserve"> 12903 </t>
  </si>
  <si>
    <t>Poste decorativo 1 pétalas, em aço galvanizado com difusor em vidro transparente temperado, com 3m/4m, inclusive lâmpada de led 50w</t>
  </si>
  <si>
    <t xml:space="preserve"> 7.2.11 </t>
  </si>
  <si>
    <t xml:space="preserve"> 3955 </t>
  </si>
  <si>
    <t>Luminária Pública simples - Rev. 01</t>
  </si>
  <si>
    <t xml:space="preserve"> 7.2.12 </t>
  </si>
  <si>
    <t xml:space="preserve"> 170983 </t>
  </si>
  <si>
    <t>Luminária  tipo arandela- casco de tartaruga</t>
  </si>
  <si>
    <t xml:space="preserve"> 7.2.13 </t>
  </si>
  <si>
    <t xml:space="preserve"> 8739 </t>
  </si>
  <si>
    <t>Refletor para lâmpada de 150 a 500w</t>
  </si>
  <si>
    <t xml:space="preserve"> 7.2.14 </t>
  </si>
  <si>
    <t xml:space="preserve"> 7.2.15 </t>
  </si>
  <si>
    <t>PISO E COMUNICAÇÃO VISUAL</t>
  </si>
  <si>
    <t xml:space="preserve"> 020023 </t>
  </si>
  <si>
    <t>Retirada de piso incl. camada impermeabilizadora</t>
  </si>
  <si>
    <t xml:space="preserve"> 040285 </t>
  </si>
  <si>
    <t>Baldrame em concreto simples com seixo inclusive forma madeira branca</t>
  </si>
  <si>
    <t xml:space="preserve"> 8.3 </t>
  </si>
  <si>
    <t xml:space="preserve"> 8.3.1 </t>
  </si>
  <si>
    <t xml:space="preserve"> 051461 </t>
  </si>
  <si>
    <t>Chumbamento de barras c/ resina epoxi</t>
  </si>
  <si>
    <t xml:space="preserve"> 8.3.2 </t>
  </si>
  <si>
    <t xml:space="preserve"> 8.4 </t>
  </si>
  <si>
    <t>PAREDES E PAINEIS</t>
  </si>
  <si>
    <t xml:space="preserve"> 8.4.1 </t>
  </si>
  <si>
    <t xml:space="preserve"> 8.4.2 </t>
  </si>
  <si>
    <t xml:space="preserve"> 060183 </t>
  </si>
  <si>
    <t>Painel em ch.compens. c/ laminado melaminico (c/ estrut. mad.)</t>
  </si>
  <si>
    <t xml:space="preserve"> 8.4.3 </t>
  </si>
  <si>
    <t xml:space="preserve"> 091513 </t>
  </si>
  <si>
    <t>Painel tipo Reynobond (incl. estrutura em metalon)</t>
  </si>
  <si>
    <t xml:space="preserve"> 8.5 </t>
  </si>
  <si>
    <t>VIDROS</t>
  </si>
  <si>
    <t xml:space="preserve"> 8.5.1 </t>
  </si>
  <si>
    <t xml:space="preserve"> 161384 </t>
  </si>
  <si>
    <t>Vidro laminado e=6mm 3+3mm</t>
  </si>
  <si>
    <t xml:space="preserve"> 8.6 </t>
  </si>
  <si>
    <t>REVESTIMENETOS</t>
  </si>
  <si>
    <t xml:space="preserve"> 8.6.1 </t>
  </si>
  <si>
    <t xml:space="preserve"> 110653 </t>
  </si>
  <si>
    <t>Granito e=2cm</t>
  </si>
  <si>
    <t xml:space="preserve"> 8.7 </t>
  </si>
  <si>
    <t xml:space="preserve"> 8.7.1 </t>
  </si>
  <si>
    <t xml:space="preserve"> 170047 </t>
  </si>
  <si>
    <t>PISO ALTA RES.KORODUR PL-10mm-TRANSITO MEDIO CIMENTO BRANCO</t>
  </si>
  <si>
    <t xml:space="preserve"> 8.7.2 </t>
  </si>
  <si>
    <t xml:space="preserve"> 130728 </t>
  </si>
  <si>
    <t>PisoTátil direcional na cor amarelo 25x25 premoldado (16 unidades)</t>
  </si>
  <si>
    <t xml:space="preserve"> 8.7.3 </t>
  </si>
  <si>
    <t xml:space="preserve"> 270768 </t>
  </si>
  <si>
    <t>Resina p/ piso em korodur</t>
  </si>
  <si>
    <t xml:space="preserve"> 8.8 </t>
  </si>
  <si>
    <t xml:space="preserve"> 8.8.1 </t>
  </si>
  <si>
    <t>PINTURA DE PISO COM TINTA EPÓXI, APLICAÇÃO MANUAL, 2 DEMÃOS, INCLUSO PRIMER EPÓXI. AF_05/2021</t>
  </si>
  <si>
    <t xml:space="preserve"> 8.9 </t>
  </si>
  <si>
    <t>INSTALAÇÃO ELÉTRICA</t>
  </si>
  <si>
    <t xml:space="preserve"> 8.9.1 </t>
  </si>
  <si>
    <t xml:space="preserve"> 8.9.2 </t>
  </si>
  <si>
    <t xml:space="preserve"> 8.9.3 </t>
  </si>
  <si>
    <t xml:space="preserve"> 8.9.4 </t>
  </si>
  <si>
    <t xml:space="preserve"> 8.9.5 </t>
  </si>
  <si>
    <t xml:space="preserve"> 8.9.6 </t>
  </si>
  <si>
    <t xml:space="preserve"> 8.9.7 </t>
  </si>
  <si>
    <t xml:space="preserve"> 8.9.8 </t>
  </si>
  <si>
    <t xml:space="preserve"> 8.9.9 </t>
  </si>
  <si>
    <t xml:space="preserve"> 8.9.10 </t>
  </si>
  <si>
    <t xml:space="preserve"> 171491 </t>
  </si>
  <si>
    <t>Revisão de ponto de luz</t>
  </si>
  <si>
    <t xml:space="preserve"> 8.9.11 </t>
  </si>
  <si>
    <t xml:space="preserve"> 8.9.12 </t>
  </si>
  <si>
    <t xml:space="preserve"> 8.9.13 </t>
  </si>
  <si>
    <t xml:space="preserve"> 8.9.14 </t>
  </si>
  <si>
    <t xml:space="preserve"> 8.9.15 </t>
  </si>
  <si>
    <t xml:space="preserve"> 8.10 </t>
  </si>
  <si>
    <t>SERVIÇOS COMPLEMENTARES</t>
  </si>
  <si>
    <t xml:space="preserve"> 8.10.1 </t>
  </si>
  <si>
    <t xml:space="preserve"> 260522 </t>
  </si>
  <si>
    <t>Meio-fio em concreto nas dimensões 0,15m x 0,12m- c/ lâmina d</t>
  </si>
  <si>
    <t xml:space="preserve"> 8.10.2 </t>
  </si>
  <si>
    <t xml:space="preserve"> 8.10.3 </t>
  </si>
  <si>
    <t xml:space="preserve"> 240843 </t>
  </si>
  <si>
    <t>Placa de sinalização metálica</t>
  </si>
  <si>
    <t xml:space="preserve"> 8.10.4 </t>
  </si>
  <si>
    <t xml:space="preserve"> 270220 </t>
  </si>
  <si>
    <t>Limpeza geral e entrega da obra</t>
  </si>
  <si>
    <t xml:space="preserve">_______________________________________________________________
SETOR DE PROJETOS
</t>
  </si>
  <si>
    <t>Concreto armado Fck=18 MPA com forma aparente - 1 reaproveitamento (incl. lançamento e adensamento)</t>
  </si>
  <si>
    <t>LOCAL: TV. WE 41 ENTRE SN 17 E SN 18 - ANANINDEUA - PA</t>
  </si>
  <si>
    <t>DATA DO ORÇAMENTO: AGOSTO/2023</t>
  </si>
  <si>
    <t>100,00%
17.501,60</t>
  </si>
  <si>
    <t>DATA ORÇAMENTO:  AGOSTO/2023</t>
  </si>
  <si>
    <t>CJ</t>
  </si>
  <si>
    <t>OBRA: COMPLEMENTAÇÃO DA PRAÇA TANCREDO NEVES</t>
  </si>
  <si>
    <t xml:space="preserve"> 94342 </t>
  </si>
  <si>
    <t>ATERRO MANUAL DE VALAS COM AREIA PARA ATERRO E COMPACTAÇÃO MECANIZADA. AF_05/2016</t>
  </si>
  <si>
    <t xml:space="preserve"> 102364 </t>
  </si>
  <si>
    <t>ALAMBRADO PARA QUADRA POLIESPORTIVA, ESTRUTURADO POR TUBOS DE ACO GALVANIZADO, (MONTANTES COM DIAMETRO 2", TRAVESSAS E ESCORAS COM DIÂMETRO 1 ¼), COM TELA DE ARAME GALVANIZADO, FIO 10 BWG E MALHA QUADRADA 5X5CM (EXCETO MURETA). AF_03/2021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</si>
  <si>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</si>
  <si>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</si>
  <si>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95745 </t>
  </si>
  <si>
    <t>ELETRODUTO DE AÇO GALVANIZADO, CLASSE LEVE, DN 20 MM (3/4), APARENTE, INSTALADO EM TETO - FORNECIMENTO E INSTALAÇÃO. AF_11/2016_P</t>
  </si>
  <si>
    <t xml:space="preserve"> 91927 </t>
  </si>
  <si>
    <t>CABO DE COBRE FLEXÍVEL ISOLADO, 2,5 MM², ANTI-CHAMA 0,6/1,0 KV, PARA CIRCUITOS TERMINAIS - FORNECIMENTO E INSTALAÇÃO. AF_03/2023</t>
  </si>
  <si>
    <t xml:space="preserve"> 91929 </t>
  </si>
  <si>
    <t>CABO DE COBRE FLEXÍVEL ISOLADO, 4 MM², ANTI-CHAMA 0,6/1,0 KV, PARA CIRCUITOS TERMINAIS - FORNECIMENTO E INSTALAÇÃO. AF_03/2023</t>
  </si>
  <si>
    <t xml:space="preserve"> 91931 </t>
  </si>
  <si>
    <t>CABO DE COBRE FLEXÍVEL ISOLADO, 6 MM², ANTI-CHAMA 0,6/1,0 KV, PARA CIRCUITOS TERMINAIS - FORNECIMENTO E INSTALAÇÃO. AF_03/2023</t>
  </si>
  <si>
    <t xml:space="preserve"> 92980 </t>
  </si>
  <si>
    <t>CABO DE COBRE FLEXÍVEL ISOLADO, 10 MM², ANTI-CHAMA 0,6/1,0 KV, PARA DISTRIBUIÇÃO - FORNECIMENTO E INSTALAÇÃO. AF_12/2015</t>
  </si>
  <si>
    <t xml:space="preserve"> 97605 </t>
  </si>
  <si>
    <t>LUMINÁRIA ARANDELA TIPO MEIA LUA, DE SOBREPOR, COM 1 LÂMPADA LED DE 6 W, SEM REATOR - FORNECIMENTO E INSTALAÇÃO. AF_02/2020</t>
  </si>
  <si>
    <t xml:space="preserve"> 83485 </t>
  </si>
  <si>
    <t>HASTE DE ATERRAMENTO EM AÇO COM 3,00 M DE COMPRIMENTO E DN = 5/8" REVESTIDA COM BAIXA CAMADA DE COBRE, SEM CONECTOR</t>
  </si>
  <si>
    <t xml:space="preserve"> 121580 </t>
  </si>
  <si>
    <t>PAINEL ALUMINIO COMPOSTO (ACM) E=3mm 1,22X2,50m</t>
  </si>
  <si>
    <t>100,00%
20.488,80</t>
  </si>
  <si>
    <t>100,00%
102.780,21</t>
  </si>
  <si>
    <t>100,00%
212.158,07</t>
  </si>
  <si>
    <t>100,00%
340.865,89</t>
  </si>
  <si>
    <t>100,00%
630.857,79</t>
  </si>
  <si>
    <t>100,00%
295.096,56</t>
  </si>
  <si>
    <t>100,00%
657.220,85</t>
  </si>
  <si>
    <t xml:space="preserve"> 9 </t>
  </si>
  <si>
    <t>QUIOSQUE</t>
  </si>
  <si>
    <t>100,00%
45.004,53</t>
  </si>
  <si>
    <t xml:space="preserve"> 10 </t>
  </si>
  <si>
    <t>ACADEMIA E PLAYGROUND</t>
  </si>
  <si>
    <t>100,00%
111.135,60</t>
  </si>
  <si>
    <t xml:space="preserve"> 11 </t>
  </si>
  <si>
    <t>PAISAGISMO</t>
  </si>
  <si>
    <t>100,00%
54.412,56</t>
  </si>
  <si>
    <t>PORCENTAGEM</t>
  </si>
  <si>
    <t>CUSTO</t>
  </si>
  <si>
    <t>PORCENTAGEM ACUMULADO</t>
  </si>
  <si>
    <t>CUSTO ACUMULADO</t>
  </si>
  <si>
    <t xml:space="preserve"> 7695 </t>
  </si>
  <si>
    <t>Pintura de Gradil Metálico, confeccionado com barras chata 1 1/4" x 3/16",  em módulos 16x16cm, ou tijolinho 20x10cm, com 01 demão de tinta anti-corrosiva - zarcão e 02 demãos de esmalte sintético (medir somente uma vez)</t>
  </si>
  <si>
    <t xml:space="preserve"> 2.3 </t>
  </si>
  <si>
    <t xml:space="preserve"> 2.4 </t>
  </si>
  <si>
    <t xml:space="preserve"> 090623 </t>
  </si>
  <si>
    <t>Portão tubo/tela arame galv.c/ferragens (incl.pint.anti-corrosiva)</t>
  </si>
  <si>
    <t xml:space="preserve"> 2.5 </t>
  </si>
  <si>
    <t xml:space="preserve"> 3212 </t>
  </si>
  <si>
    <t>Colchão de areia</t>
  </si>
  <si>
    <t xml:space="preserve"> 2.6 </t>
  </si>
  <si>
    <t xml:space="preserve"> 12808 </t>
  </si>
  <si>
    <t>Refletor Slim LED 200W de potência, branco Frio, 6500k, Autovolt, marca G-light ou similar</t>
  </si>
  <si>
    <t xml:space="preserve"> 2.7 </t>
  </si>
  <si>
    <t xml:space="preserve"> 2.8 </t>
  </si>
  <si>
    <t xml:space="preserve"> 2.9 </t>
  </si>
  <si>
    <t xml:space="preserve"> 172516 </t>
  </si>
  <si>
    <t>ESPORTE-EQUIPAMENTO E ACESSORIOS PARA QUADRA DE VOLEI</t>
  </si>
  <si>
    <t xml:space="preserve"> 3.2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</si>
  <si>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</si>
  <si>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</si>
  <si>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3.3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</si>
  <si>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</si>
  <si>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</si>
  <si>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3.4 </t>
  </si>
  <si>
    <t xml:space="preserve"> 102491 </t>
  </si>
  <si>
    <t>PINTURA DE PISO COM TINTA ACRÍLICA, APLICAÇÃO MANUAL, 2 DEMÃOS, INCLUSO FUNDO PREPARADOR. AF_05/2021</t>
  </si>
  <si>
    <t xml:space="preserve"> 3.5 </t>
  </si>
  <si>
    <t xml:space="preserve"> 889 </t>
  </si>
  <si>
    <t>Tubo aço galvanizado c/costura 2" (50mm), p/condução fluidos, classe leve, e=3,00mm, 4,40kg/m, NBR-5580</t>
  </si>
  <si>
    <t>m</t>
  </si>
  <si>
    <t xml:space="preserve"> 3.6 </t>
  </si>
  <si>
    <t xml:space="preserve"> 111301 </t>
  </si>
  <si>
    <t>CANTONEIRA ACO ABAS IGUAIS 1.1/4""x1/8""</t>
  </si>
  <si>
    <t xml:space="preserve"> 3.7 </t>
  </si>
  <si>
    <t xml:space="preserve"> 12184 </t>
  </si>
  <si>
    <t>Guarda-corpo Simples em tubo ferro galvanizado, alt=1,10m, com barras verticais  a cada 11cm (3/4") e barras horizontais (quadro) de 1.1/2" c/ fixação com bucha e parafuso - Rev 01</t>
  </si>
  <si>
    <t xml:space="preserve"> 101749 </t>
  </si>
  <si>
    <t>PISO CIMENTADO, TRAÇO 1:3 (CIMENTO E AREIA), ACABAMENTO LISO, ESPESSURA 4,0 CM, PREPARO MECÂNICO DA ARGAMASSA. AF_09/2020</t>
  </si>
  <si>
    <t xml:space="preserve"> 170600 </t>
  </si>
  <si>
    <t>PAVIMENTO PISO FLEXIVEL MODULAR EM PVC FLEX</t>
  </si>
  <si>
    <t xml:space="preserve"> 6.10 </t>
  </si>
  <si>
    <t xml:space="preserve"> 6.10.1 </t>
  </si>
  <si>
    <t xml:space="preserve"> 6.10.2 </t>
  </si>
  <si>
    <t xml:space="preserve"> 180238 </t>
  </si>
  <si>
    <t>PINTURA DE DEMARCACAO EM PISO DE QUADRA POLIESPORTIVA</t>
  </si>
  <si>
    <t xml:space="preserve"> 6.10.3 </t>
  </si>
  <si>
    <t xml:space="preserve"> 2286 </t>
  </si>
  <si>
    <t>Pintura de acabamento com aplicação de 01 demão de tinta PVA latex para exteriores - cores convencionais</t>
  </si>
  <si>
    <t xml:space="preserve"> 6.10.4 </t>
  </si>
  <si>
    <t xml:space="preserve"> 250610 </t>
  </si>
  <si>
    <t>Equipamento completo p/ quadra de esportes</t>
  </si>
  <si>
    <t xml:space="preserve"> 8.7.4 </t>
  </si>
  <si>
    <t xml:space="preserve"> 11459 </t>
  </si>
  <si>
    <t>Pavimentação em bloco de concreto vibroprensado, intertravado, cor natural, 10x20cm, e=10cm, 46un/m2, NBR9781, Fck(min)=35MPa, sob coxim areia grossa compactada c/ placa vibratória, e(comp.)=6cm, rejuntado c/ areia fina.</t>
  </si>
  <si>
    <t xml:space="preserve"> 8.7.5 </t>
  </si>
  <si>
    <t xml:space="preserve"> 131302 </t>
  </si>
  <si>
    <t>Acabamento polido piso de concreto</t>
  </si>
  <si>
    <t xml:space="preserve"> 8.8.2 </t>
  </si>
  <si>
    <t xml:space="preserve"> 8.10.5 </t>
  </si>
  <si>
    <t xml:space="preserve"> 4629 </t>
  </si>
  <si>
    <t>Bicicletário em tubo de aço galvanizado diam=50mm, exceto pintura de acabamento</t>
  </si>
  <si>
    <t xml:space="preserve"> 8.10.6 </t>
  </si>
  <si>
    <t xml:space="preserve"> 170380 </t>
  </si>
  <si>
    <t>Mastro simples de fo go p/ para-raio (c/ acessorios)</t>
  </si>
  <si>
    <t xml:space="preserve"> 9.1 </t>
  </si>
  <si>
    <t xml:space="preserve"> 9.2 </t>
  </si>
  <si>
    <t xml:space="preserve"> 071465 </t>
  </si>
  <si>
    <t>Cobertura - telha em aço galvanizado e=0,5mm</t>
  </si>
  <si>
    <t xml:space="preserve"> 9.3 </t>
  </si>
  <si>
    <t xml:space="preserve"> 12334 </t>
  </si>
  <si>
    <t>Porta de abrir em aluminio tipo veneziana, acabamento anodizado natural, sem guarnicao/alizar/vista</t>
  </si>
  <si>
    <t xml:space="preserve"> 9.4 </t>
  </si>
  <si>
    <t xml:space="preserve"> 180109 </t>
  </si>
  <si>
    <t>PINTURA ACRILICA 2 DEMAOS SOBRE PAREDE PREPARADA</t>
  </si>
  <si>
    <t xml:space="preserve"> 10.3 </t>
  </si>
  <si>
    <t xml:space="preserve"> 00044 </t>
  </si>
  <si>
    <t>Próprio</t>
  </si>
  <si>
    <t>Balanço duplo com Balanço PCD</t>
  </si>
  <si>
    <t>Unidade</t>
  </si>
  <si>
    <t xml:space="preserve"> 10.4 </t>
  </si>
  <si>
    <t xml:space="preserve"> SESAN 2023 0018 </t>
  </si>
  <si>
    <t>Equipamento de Ginástica - Abdominal Duplo galvanizado</t>
  </si>
  <si>
    <t xml:space="preserve"> 10.5 </t>
  </si>
  <si>
    <t xml:space="preserve"> SESAN 2023 0019 </t>
  </si>
  <si>
    <t>Equipamento de Ginástica - elíptico galvanizado</t>
  </si>
  <si>
    <t xml:space="preserve"> 10.6 </t>
  </si>
  <si>
    <t xml:space="preserve"> SESAN 2023 0020 </t>
  </si>
  <si>
    <t>Equipamento de Ginástica - cavalgada simples galvanizado</t>
  </si>
  <si>
    <t xml:space="preserve"> 10.7 </t>
  </si>
  <si>
    <t xml:space="preserve"> SESAN 2023 0021 </t>
  </si>
  <si>
    <t>Equipamento de Ginástica - Leg press duplo galvanizado</t>
  </si>
  <si>
    <t xml:space="preserve"> 10.8 </t>
  </si>
  <si>
    <t xml:space="preserve"> SESAN 2023 0022 </t>
  </si>
  <si>
    <t>Equipamento de Ginástica - roda de ombro galvanizado</t>
  </si>
  <si>
    <t xml:space="preserve"> 10.9 </t>
  </si>
  <si>
    <t xml:space="preserve"> SESAN 2023 0023 </t>
  </si>
  <si>
    <t>Equipamento de Ginástica - simulador de caminhada duplo galvanizado</t>
  </si>
  <si>
    <t xml:space="preserve"> 10.10 </t>
  </si>
  <si>
    <t xml:space="preserve"> SESAN 2023 0024 </t>
  </si>
  <si>
    <t>Brinquedo - Play Aventura - Lúdico Brinquedos Inteligente - Fornecimento e Montagem (Ref. ORSE)</t>
  </si>
  <si>
    <t xml:space="preserve"> 10.11 </t>
  </si>
  <si>
    <t xml:space="preserve"> SESAN 2023 0025 </t>
  </si>
  <si>
    <t>Balanço para parque com assento de madeira, corrente revestida, fixado em tubo de ferro galvanizado 4'' (Ref. ORSE)</t>
  </si>
  <si>
    <t xml:space="preserve"> 11.1 </t>
  </si>
  <si>
    <t xml:space="preserve"> 7775 </t>
  </si>
  <si>
    <t>Planta - Hibisco vermelho (Hibiscus rosa-sinensis), fornecimento e plantio</t>
  </si>
  <si>
    <t xml:space="preserve"> 11.2 </t>
  </si>
  <si>
    <t xml:space="preserve"> 98504 </t>
  </si>
  <si>
    <t>PLANTIO DE GRAMA BATATAIS EM PLACAS. AF_05/2018</t>
  </si>
  <si>
    <t xml:space="preserve"> 11.3 </t>
  </si>
  <si>
    <t xml:space="preserve"> 020017 </t>
  </si>
  <si>
    <t>ATERRO COMPACTADO IMPERMEAVEL COM MEIO MECANICO CAMADAS 0,1Om</t>
  </si>
  <si>
    <t xml:space="preserve"> 11.4 </t>
  </si>
  <si>
    <t xml:space="preserve"> 98516 </t>
  </si>
  <si>
    <t>PLANTIO DE PALMEIRA COM ALTURA DE MUDA MENOR OU IGUAL A 2,00 M. AF_05/2018</t>
  </si>
  <si>
    <t>Total sem BDI</t>
  </si>
  <si>
    <t>Total do BDI</t>
  </si>
  <si>
    <t>Total Geral</t>
  </si>
  <si>
    <t xml:space="preserve"> 10.1</t>
  </si>
  <si>
    <t xml:space="preserve"> 10.2</t>
  </si>
  <si>
    <t xml:space="preserve"> 10.3</t>
  </si>
  <si>
    <t xml:space="preserve"> 10.4</t>
  </si>
  <si>
    <t xml:space="preserve"> 10.5</t>
  </si>
  <si>
    <t xml:space="preserve"> 10.6</t>
  </si>
  <si>
    <t xml:space="preserve"> 10.7</t>
  </si>
  <si>
    <t xml:space="preserve"> 10.8</t>
  </si>
  <si>
    <t xml:space="preserve"> 10.9</t>
  </si>
  <si>
    <t xml:space="preserve"> 10.10</t>
  </si>
  <si>
    <t xml:space="preserve"> 00000041 </t>
  </si>
  <si>
    <t xml:space="preserve"> 11090 </t>
  </si>
  <si>
    <t>Equipamento de ginástica - abdominal duplo - galvanizado - Rev 01</t>
  </si>
  <si>
    <t>Urbanização de Parques e Praças</t>
  </si>
  <si>
    <t xml:space="preserve"> 9145 </t>
  </si>
  <si>
    <t>Equipamento de ginástica - elíptico - galvanizado - Rev 01</t>
  </si>
  <si>
    <t xml:space="preserve"> 9144 </t>
  </si>
  <si>
    <t>Equipamento de ginástica - cavalgada simples - galvanizado - Rev 01</t>
  </si>
  <si>
    <t xml:space="preserve"> 9147 </t>
  </si>
  <si>
    <t>Equipamento de ginástica - leg press duplo - galvanizado - Rev 01</t>
  </si>
  <si>
    <t xml:space="preserve"> 11089 </t>
  </si>
  <si>
    <t>Equipamento de ginástica - roda de ombro - galvanizado - Rev 01</t>
  </si>
  <si>
    <t xml:space="preserve"> 9148 </t>
  </si>
  <si>
    <t>Equipamento de ginástica - simulador de caminhada duplo - galvanizado - Rev 01</t>
  </si>
  <si>
    <t>SEES - SERVIÇOS ESPECIAIS</t>
  </si>
  <si>
    <t xml:space="preserve"> 11098 </t>
  </si>
  <si>
    <t>Brinquedo - Play Aventura, modelo M-205, da Lúdico Brinquedos Inteligentes ou similar - fornecimento e montagem</t>
  </si>
  <si>
    <t xml:space="preserve"> 4868 </t>
  </si>
  <si>
    <t>Balanço para parque com assento de  madeira, corrente revestida c/mangueira plástica transp., fixado em tubo ferro galv.4"existente.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</si>
</sst>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7" formatCode="&quot;R$&quot;\ #,##0.00"/>
  </numFmts>
  <fonts count="25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12" fillId="0" borderId="0"/>
    <xf numFmtId="9" fontId="9" fillId="0" borderId="0" applyFill="0" applyBorder="0" applyAlignment="0" applyProtection="0"/>
    <xf numFmtId="0" fontId="9" fillId="0" borderId="0"/>
  </cellStyleXfs>
  <cellXfs count="209">
    <xf numFmtId="0" fontId="0" fillId="0" borderId="0" xfId="0"/>
    <xf numFmtId="0" fontId="2" fillId="4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9" borderId="11" xfId="0" applyFont="1" applyFill="1" applyBorder="1" applyAlignment="1">
      <alignment vertical="center"/>
    </xf>
    <xf numFmtId="0" fontId="16" fillId="9" borderId="12" xfId="0" applyFont="1" applyFill="1" applyBorder="1" applyAlignment="1">
      <alignment vertical="center"/>
    </xf>
    <xf numFmtId="2" fontId="16" fillId="9" borderId="13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2" fontId="15" fillId="9" borderId="11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vertical="center"/>
    </xf>
    <xf numFmtId="2" fontId="15" fillId="9" borderId="1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2" fontId="15" fillId="0" borderId="7" xfId="0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0" fontId="22" fillId="0" borderId="7" xfId="5" applyNumberFormat="1" applyFont="1" applyBorder="1" applyAlignment="1">
      <alignment vertical="center"/>
    </xf>
    <xf numFmtId="10" fontId="23" fillId="0" borderId="0" xfId="0" applyNumberFormat="1" applyFont="1" applyBorder="1" applyAlignment="1">
      <alignment vertical="center"/>
    </xf>
    <xf numFmtId="10" fontId="24" fillId="0" borderId="7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3" fillId="10" borderId="11" xfId="0" applyFont="1" applyFill="1" applyBorder="1" applyAlignment="1">
      <alignment horizontal="right" vertical="center"/>
    </xf>
    <xf numFmtId="0" fontId="23" fillId="10" borderId="12" xfId="0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10" fontId="24" fillId="0" borderId="13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7" xfId="0" applyFont="1" applyBorder="1" applyAlignment="1">
      <alignment horizontal="right" vertical="center"/>
    </xf>
    <xf numFmtId="0" fontId="9" fillId="11" borderId="6" xfId="6" applyFill="1" applyBorder="1" applyAlignment="1">
      <alignment vertical="center"/>
    </xf>
    <xf numFmtId="0" fontId="9" fillId="11" borderId="0" xfId="6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6" xfId="3" applyBorder="1" applyAlignment="1">
      <alignment vertical="center" wrapText="1"/>
    </xf>
    <xf numFmtId="0" fontId="7" fillId="0" borderId="20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4" xfId="3" applyBorder="1" applyAlignment="1">
      <alignment vertical="center"/>
    </xf>
    <xf numFmtId="43" fontId="0" fillId="0" borderId="24" xfId="1" applyFont="1" applyBorder="1" applyAlignment="1">
      <alignment horizontal="center" vertical="center"/>
    </xf>
    <xf numFmtId="43" fontId="0" fillId="0" borderId="25" xfId="1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vertical="center"/>
    </xf>
    <xf numFmtId="166" fontId="7" fillId="0" borderId="24" xfId="3" applyNumberFormat="1" applyFont="1" applyBorder="1" applyAlignment="1">
      <alignment horizontal="center" vertical="center"/>
    </xf>
    <xf numFmtId="166" fontId="7" fillId="0" borderId="25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vertical="center" wrapText="1"/>
    </xf>
    <xf numFmtId="0" fontId="9" fillId="0" borderId="24" xfId="3" applyBorder="1" applyAlignment="1">
      <alignment vertical="center" wrapText="1"/>
    </xf>
    <xf numFmtId="166" fontId="9" fillId="0" borderId="24" xfId="3" applyNumberFormat="1" applyBorder="1" applyAlignment="1">
      <alignment horizontal="center" vertical="center"/>
    </xf>
    <xf numFmtId="166" fontId="9" fillId="0" borderId="25" xfId="3" applyNumberForma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0" xfId="3" applyFont="1" applyBorder="1" applyAlignment="1">
      <alignment vertical="center" wrapText="1"/>
    </xf>
    <xf numFmtId="166" fontId="7" fillId="0" borderId="30" xfId="3" applyNumberFormat="1" applyFont="1" applyBorder="1" applyAlignment="1">
      <alignment horizontal="center" vertical="center"/>
    </xf>
    <xf numFmtId="166" fontId="7" fillId="0" borderId="29" xfId="3" applyNumberFormat="1" applyFont="1" applyBorder="1" applyAlignment="1">
      <alignment horizontal="center" vertical="center"/>
    </xf>
    <xf numFmtId="166" fontId="7" fillId="13" borderId="27" xfId="3" applyNumberFormat="1" applyFont="1" applyFill="1" applyBorder="1" applyAlignment="1">
      <alignment horizontal="center" vertical="center"/>
    </xf>
    <xf numFmtId="166" fontId="7" fillId="13" borderId="28" xfId="3" applyNumberFormat="1" applyFont="1" applyFill="1" applyBorder="1" applyAlignment="1">
      <alignment horizontal="center" vertical="center"/>
    </xf>
    <xf numFmtId="0" fontId="9" fillId="0" borderId="0" xfId="3" applyAlignment="1">
      <alignment vertical="center"/>
    </xf>
    <xf numFmtId="0" fontId="9" fillId="0" borderId="0" xfId="3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0" applyNumberFormat="1"/>
    <xf numFmtId="2" fontId="0" fillId="0" borderId="0" xfId="0" applyNumberFormat="1" applyAlignment="1">
      <alignment horizontal="center"/>
    </xf>
    <xf numFmtId="0" fontId="3" fillId="6" borderId="0" xfId="0" applyFont="1" applyFill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167" fontId="4" fillId="0" borderId="37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7" xfId="0" applyNumberFormat="1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10" fontId="3" fillId="6" borderId="19" xfId="0" applyNumberFormat="1" applyFont="1" applyFill="1" applyBorder="1" applyAlignment="1">
      <alignment horizontal="center" vertical="center" wrapText="1"/>
    </xf>
    <xf numFmtId="167" fontId="3" fillId="6" borderId="19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7" fontId="3" fillId="6" borderId="11" xfId="0" applyNumberFormat="1" applyFont="1" applyFill="1" applyBorder="1" applyAlignment="1">
      <alignment horizontal="center" vertical="center" wrapText="1"/>
    </xf>
    <xf numFmtId="167" fontId="3" fillId="6" borderId="12" xfId="0" applyNumberFormat="1" applyFont="1" applyFill="1" applyBorder="1" applyAlignment="1">
      <alignment horizontal="center" vertical="center" wrapText="1"/>
    </xf>
    <xf numFmtId="167" fontId="3" fillId="6" borderId="13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5" fillId="6" borderId="0" xfId="0" applyFont="1" applyFill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1" fillId="7" borderId="11" xfId="4" applyFont="1" applyFill="1" applyBorder="1" applyAlignment="1">
      <alignment horizontal="center" vertical="center" wrapText="1"/>
    </xf>
    <xf numFmtId="0" fontId="11" fillId="7" borderId="12" xfId="4" applyFont="1" applyFill="1" applyBorder="1" applyAlignment="1">
      <alignment horizontal="center" vertical="center" wrapText="1"/>
    </xf>
    <xf numFmtId="0" fontId="11" fillId="7" borderId="13" xfId="4" applyFont="1" applyFill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13" borderId="26" xfId="3" applyFont="1" applyFill="1" applyBorder="1" applyAlignment="1">
      <alignment horizontal="center" vertical="center"/>
    </xf>
    <xf numFmtId="0" fontId="7" fillId="13" borderId="27" xfId="3" applyFont="1" applyFill="1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0" xfId="3" applyBorder="1" applyAlignment="1">
      <alignment horizontal="center" vertical="center" wrapText="1"/>
    </xf>
    <xf numFmtId="0" fontId="9" fillId="0" borderId="7" xfId="3" applyBorder="1" applyAlignment="1">
      <alignment horizontal="center" vertical="center" wrapText="1"/>
    </xf>
    <xf numFmtId="0" fontId="7" fillId="12" borderId="26" xfId="3" applyFont="1" applyFill="1" applyBorder="1" applyAlignment="1">
      <alignment horizontal="center" vertical="center"/>
    </xf>
    <xf numFmtId="0" fontId="7" fillId="12" borderId="27" xfId="3" applyFont="1" applyFill="1" applyBorder="1" applyAlignment="1">
      <alignment horizontal="center" vertical="center"/>
    </xf>
    <xf numFmtId="0" fontId="7" fillId="12" borderId="28" xfId="3" applyFont="1" applyFill="1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10" xfId="3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 wrapText="1"/>
    </xf>
    <xf numFmtId="164" fontId="2" fillId="4" borderId="41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2" fontId="1" fillId="6" borderId="19" xfId="0" applyNumberFormat="1" applyFont="1" applyFill="1" applyBorder="1" applyAlignment="1">
      <alignment horizontal="center" vertical="center" wrapText="1"/>
    </xf>
    <xf numFmtId="44" fontId="1" fillId="6" borderId="19" xfId="2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7" fontId="2" fillId="4" borderId="36" xfId="0" applyNumberFormat="1" applyFont="1" applyFill="1" applyBorder="1" applyAlignment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3"/>
    <cellStyle name="Normal 4" xfId="6"/>
    <cellStyle name="Normal_F-06-09" xfId="4"/>
    <cellStyle name="Porcentagem 4" xf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338664</xdr:colOff>
      <xdr:row>0</xdr:row>
      <xdr:rowOff>9525</xdr:rowOff>
    </xdr:from>
    <xdr:to>
      <xdr:col>10</xdr:col>
      <xdr:colOff>246</xdr:colOff>
      <xdr:row>4</xdr:row>
      <xdr:rowOff>306917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11705164" y="9525"/>
          <a:ext cx="1894665" cy="15673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/>
            <a:t>BANCOS:</a:t>
          </a:r>
        </a:p>
        <a:p>
          <a:pPr algn="ctr"/>
          <a:r>
            <a:rPr lang="pt-BR" sz="1000"/>
            <a:t/>
          </a:r>
          <a:br>
            <a:rPr lang="pt-BR" sz="1000"/>
          </a:br>
          <a:r>
            <a:rPr lang="pt-BR" sz="1000"/>
            <a:t>SINAPI - 06/2023 - Pará</a:t>
          </a:r>
        </a:p>
        <a:p>
          <a:pPr algn="ctr"/>
          <a:r>
            <a:rPr lang="pt-BR" sz="1000"/>
            <a:t>SBC - 08/2023 - Pará</a:t>
          </a:r>
        </a:p>
        <a:p>
          <a:pPr algn="ctr"/>
          <a:r>
            <a:rPr lang="pt-BR" sz="1000"/>
            <a:t>SICRO3 - 04/2023 - Pará</a:t>
          </a:r>
        </a:p>
        <a:p>
          <a:pPr algn="ctr"/>
          <a:r>
            <a:rPr lang="pt-BR" sz="1000"/>
            <a:t>ORSE - 06/2023 - Sergipe</a:t>
          </a:r>
        </a:p>
        <a:p>
          <a:pPr algn="ctr"/>
          <a:r>
            <a:rPr lang="pt-BR" sz="1000"/>
            <a:t>SEDOP - 05/2023 - Pará</a:t>
          </a:r>
        </a:p>
        <a:p>
          <a:pPr algn="ctr"/>
          <a:r>
            <a:rPr lang="pt-BR" sz="1000"/>
            <a:t>SIURB - 01/2023 - São Paulo</a:t>
          </a:r>
        </a:p>
        <a:p>
          <a:pPr algn="ctr"/>
          <a:r>
            <a:rPr lang="pt-BR" sz="1000"/>
            <a:t>B.D.I.</a:t>
          </a:r>
          <a:r>
            <a:rPr lang="pt-BR" sz="1000" baseline="0"/>
            <a:t> 19,21 %</a:t>
          </a:r>
          <a:endParaRPr lang="pt-BR" sz="1000"/>
        </a:p>
      </xdr:txBody>
    </xdr:sp>
    <xdr:clientData/>
  </xdr:twoCellAnchor>
  <xdr:twoCellAnchor editAs="oneCell">
    <xdr:from>
      <xdr:col>0</xdr:col>
      <xdr:colOff>179917</xdr:colOff>
      <xdr:row>0</xdr:row>
      <xdr:rowOff>95249</xdr:rowOff>
    </xdr:from>
    <xdr:to>
      <xdr:col>2</xdr:col>
      <xdr:colOff>143623</xdr:colOff>
      <xdr:row>4</xdr:row>
      <xdr:rowOff>95248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95249"/>
          <a:ext cx="1963956" cy="1269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241905</xdr:rowOff>
    </xdr:from>
    <xdr:to>
      <xdr:col>1</xdr:col>
      <xdr:colOff>379593</xdr:colOff>
      <xdr:row>4</xdr:row>
      <xdr:rowOff>273654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41905"/>
          <a:ext cx="1905105" cy="1229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209550</xdr:rowOff>
    </xdr:from>
    <xdr:to>
      <xdr:col>1</xdr:col>
      <xdr:colOff>667764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09550"/>
          <a:ext cx="1620265" cy="104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407435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707719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47503</xdr:colOff>
      <xdr:row>0</xdr:row>
      <xdr:rowOff>147637</xdr:rowOff>
    </xdr:from>
    <xdr:to>
      <xdr:col>1</xdr:col>
      <xdr:colOff>765543</xdr:colOff>
      <xdr:row>4</xdr:row>
      <xdr:rowOff>178593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03" y="147637"/>
          <a:ext cx="1682446" cy="1269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"/>
  <sheetViews>
    <sheetView tabSelected="1" view="pageBreakPreview" zoomScale="90" zoomScaleNormal="80" zoomScaleSheetLayoutView="90" zoomScalePageLayoutView="70" workbookViewId="0">
      <selection activeCell="A5" sqref="A5:J5"/>
    </sheetView>
  </sheetViews>
  <sheetFormatPr defaultRowHeight="14.25"/>
  <cols>
    <col min="1" max="1" width="9.625" customWidth="1"/>
    <col min="2" max="2" width="16.625" style="92" customWidth="1"/>
    <col min="3" max="3" width="11.625" style="92" customWidth="1"/>
    <col min="4" max="4" width="55.625" customWidth="1"/>
    <col min="5" max="5" width="9.625" customWidth="1"/>
    <col min="6" max="6" width="14.625" style="94" customWidth="1"/>
    <col min="7" max="7" width="16.75" style="93" customWidth="1"/>
    <col min="8" max="8" width="17.25" style="93" customWidth="1"/>
    <col min="9" max="9" width="20.375" style="93" customWidth="1"/>
    <col min="10" max="10" width="11.625" customWidth="1"/>
  </cols>
  <sheetData>
    <row r="1" spans="1:10" ht="24.95" customHeight="1">
      <c r="A1" s="133" t="s">
        <v>55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ht="24.95" customHeight="1">
      <c r="A2" s="136" t="s">
        <v>62</v>
      </c>
      <c r="B2" s="137"/>
      <c r="C2" s="137"/>
      <c r="D2" s="137"/>
      <c r="E2" s="137"/>
      <c r="F2" s="137"/>
      <c r="G2" s="137"/>
      <c r="H2" s="137"/>
      <c r="I2" s="137"/>
      <c r="J2" s="138"/>
    </row>
    <row r="3" spans="1:10" ht="24.95" customHeight="1">
      <c r="A3" s="139" t="s">
        <v>417</v>
      </c>
      <c r="B3" s="140"/>
      <c r="C3" s="140"/>
      <c r="D3" s="140"/>
      <c r="E3" s="140"/>
      <c r="F3" s="140"/>
      <c r="G3" s="140"/>
      <c r="H3" s="140"/>
      <c r="I3" s="140"/>
      <c r="J3" s="141"/>
    </row>
    <row r="4" spans="1:10" ht="24.95" customHeight="1">
      <c r="A4" s="136" t="s">
        <v>412</v>
      </c>
      <c r="B4" s="137"/>
      <c r="C4" s="137"/>
      <c r="D4" s="137"/>
      <c r="E4" s="137"/>
      <c r="F4" s="137"/>
      <c r="G4" s="137"/>
      <c r="H4" s="137"/>
      <c r="I4" s="137"/>
      <c r="J4" s="138"/>
    </row>
    <row r="5" spans="1:10" ht="24.95" customHeight="1" thickBot="1">
      <c r="A5" s="142" t="s">
        <v>413</v>
      </c>
      <c r="B5" s="143"/>
      <c r="C5" s="143"/>
      <c r="D5" s="143"/>
      <c r="E5" s="143"/>
      <c r="F5" s="143"/>
      <c r="G5" s="143"/>
      <c r="H5" s="143"/>
      <c r="I5" s="143"/>
      <c r="J5" s="144"/>
    </row>
    <row r="6" spans="1:10" ht="24.95" customHeight="1" thickBot="1">
      <c r="A6" s="130" t="s">
        <v>63</v>
      </c>
      <c r="B6" s="131"/>
      <c r="C6" s="131"/>
      <c r="D6" s="131"/>
      <c r="E6" s="131"/>
      <c r="F6" s="131"/>
      <c r="G6" s="131"/>
      <c r="H6" s="131"/>
      <c r="I6" s="131"/>
      <c r="J6" s="132"/>
    </row>
    <row r="7" spans="1:10" ht="32.1" customHeight="1" thickBot="1">
      <c r="A7" s="4" t="s">
        <v>58</v>
      </c>
      <c r="B7" s="4" t="s">
        <v>64</v>
      </c>
      <c r="C7" s="4" t="s">
        <v>65</v>
      </c>
      <c r="D7" s="4" t="s">
        <v>66</v>
      </c>
      <c r="E7" s="4" t="s">
        <v>67</v>
      </c>
      <c r="F7" s="203" t="s">
        <v>68</v>
      </c>
      <c r="G7" s="204" t="s">
        <v>69</v>
      </c>
      <c r="H7" s="204" t="s">
        <v>201</v>
      </c>
      <c r="I7" s="204" t="s">
        <v>70</v>
      </c>
      <c r="J7" s="4" t="s">
        <v>71</v>
      </c>
    </row>
    <row r="8" spans="1:10" ht="30" customHeight="1">
      <c r="A8" s="90" t="s">
        <v>7</v>
      </c>
      <c r="B8" s="91"/>
      <c r="C8" s="91"/>
      <c r="D8" s="200" t="s">
        <v>237</v>
      </c>
      <c r="E8" s="91"/>
      <c r="F8" s="91"/>
      <c r="G8" s="206"/>
      <c r="H8" s="206"/>
      <c r="I8" s="206">
        <v>20488.8</v>
      </c>
      <c r="J8" s="201">
        <v>8.2366291478630504E-3</v>
      </c>
    </row>
    <row r="9" spans="1:10" ht="30" customHeight="1">
      <c r="A9" s="102" t="s">
        <v>8</v>
      </c>
      <c r="B9" s="98" t="s">
        <v>238</v>
      </c>
      <c r="C9" s="98" t="s">
        <v>20</v>
      </c>
      <c r="D9" s="99" t="s">
        <v>239</v>
      </c>
      <c r="E9" s="98" t="s">
        <v>10</v>
      </c>
      <c r="F9" s="108">
        <v>400</v>
      </c>
      <c r="G9" s="106">
        <v>3.05</v>
      </c>
      <c r="H9" s="106">
        <v>3.63</v>
      </c>
      <c r="I9" s="106">
        <v>1452</v>
      </c>
      <c r="J9" s="103">
        <v>5.8371332253217125E-4</v>
      </c>
    </row>
    <row r="10" spans="1:10" ht="30" customHeight="1">
      <c r="A10" s="102" t="s">
        <v>11</v>
      </c>
      <c r="B10" s="98" t="s">
        <v>418</v>
      </c>
      <c r="C10" s="98" t="s">
        <v>20</v>
      </c>
      <c r="D10" s="99" t="s">
        <v>419</v>
      </c>
      <c r="E10" s="98" t="s">
        <v>16</v>
      </c>
      <c r="F10" s="108">
        <v>180</v>
      </c>
      <c r="G10" s="106">
        <v>88.72</v>
      </c>
      <c r="H10" s="106">
        <v>105.76</v>
      </c>
      <c r="I10" s="106">
        <v>19036.8</v>
      </c>
      <c r="J10" s="103">
        <v>7.6529158253308797E-3</v>
      </c>
    </row>
    <row r="11" spans="1:10" ht="30" customHeight="1">
      <c r="A11" s="1" t="s">
        <v>12</v>
      </c>
      <c r="B11" s="2"/>
      <c r="C11" s="2"/>
      <c r="D11" s="199" t="s">
        <v>240</v>
      </c>
      <c r="E11" s="2"/>
      <c r="F11" s="208"/>
      <c r="G11" s="207"/>
      <c r="H11" s="207"/>
      <c r="I11" s="207">
        <v>102780.21</v>
      </c>
      <c r="J11" s="202">
        <v>4.1318304317943727E-2</v>
      </c>
    </row>
    <row r="12" spans="1:10" ht="30" customHeight="1">
      <c r="A12" s="102" t="s">
        <v>14</v>
      </c>
      <c r="B12" s="98" t="s">
        <v>210</v>
      </c>
      <c r="C12" s="98" t="s">
        <v>9</v>
      </c>
      <c r="D12" s="99" t="s">
        <v>211</v>
      </c>
      <c r="E12" s="98" t="s">
        <v>10</v>
      </c>
      <c r="F12" s="108">
        <v>769</v>
      </c>
      <c r="G12" s="106">
        <v>25.25</v>
      </c>
      <c r="H12" s="106">
        <v>30.1</v>
      </c>
      <c r="I12" s="106">
        <v>23146.9</v>
      </c>
      <c r="J12" s="103">
        <v>9.3052024141321715E-3</v>
      </c>
    </row>
    <row r="13" spans="1:10" ht="55.5" customHeight="1">
      <c r="A13" s="102" t="s">
        <v>15</v>
      </c>
      <c r="B13" s="98" t="s">
        <v>460</v>
      </c>
      <c r="C13" s="98" t="s">
        <v>19</v>
      </c>
      <c r="D13" s="99" t="s">
        <v>461</v>
      </c>
      <c r="E13" s="98" t="s">
        <v>10</v>
      </c>
      <c r="F13" s="108">
        <v>528</v>
      </c>
      <c r="G13" s="106">
        <v>27.46</v>
      </c>
      <c r="H13" s="106">
        <v>32.729999999999997</v>
      </c>
      <c r="I13" s="106">
        <v>17281.439999999999</v>
      </c>
      <c r="J13" s="103">
        <v>6.947249835082896E-3</v>
      </c>
    </row>
    <row r="14" spans="1:10" ht="73.5" customHeight="1">
      <c r="A14" s="102" t="s">
        <v>462</v>
      </c>
      <c r="B14" s="98" t="s">
        <v>420</v>
      </c>
      <c r="C14" s="98" t="s">
        <v>20</v>
      </c>
      <c r="D14" s="99" t="s">
        <v>421</v>
      </c>
      <c r="E14" s="98" t="s">
        <v>10</v>
      </c>
      <c r="F14" s="108">
        <v>139</v>
      </c>
      <c r="G14" s="106">
        <v>207.15</v>
      </c>
      <c r="H14" s="106">
        <v>246.94</v>
      </c>
      <c r="I14" s="106">
        <v>34324.660000000003</v>
      </c>
      <c r="J14" s="103">
        <v>1.3798733700679832E-2</v>
      </c>
    </row>
    <row r="15" spans="1:10" ht="30" customHeight="1">
      <c r="A15" s="102" t="s">
        <v>463</v>
      </c>
      <c r="B15" s="98" t="s">
        <v>464</v>
      </c>
      <c r="C15" s="98" t="s">
        <v>9</v>
      </c>
      <c r="D15" s="99" t="s">
        <v>465</v>
      </c>
      <c r="E15" s="98" t="s">
        <v>10</v>
      </c>
      <c r="F15" s="108">
        <v>3.6</v>
      </c>
      <c r="G15" s="106">
        <v>657.85</v>
      </c>
      <c r="H15" s="106">
        <v>784.22</v>
      </c>
      <c r="I15" s="106">
        <v>2823.19</v>
      </c>
      <c r="J15" s="103">
        <v>1.1349405062256201E-3</v>
      </c>
    </row>
    <row r="16" spans="1:10" ht="30" customHeight="1">
      <c r="A16" s="102" t="s">
        <v>466</v>
      </c>
      <c r="B16" s="98" t="s">
        <v>467</v>
      </c>
      <c r="C16" s="98" t="s">
        <v>19</v>
      </c>
      <c r="D16" s="99" t="s">
        <v>468</v>
      </c>
      <c r="E16" s="98" t="s">
        <v>16</v>
      </c>
      <c r="F16" s="108">
        <v>121.6</v>
      </c>
      <c r="G16" s="106">
        <v>118.14</v>
      </c>
      <c r="H16" s="106">
        <v>140.83000000000001</v>
      </c>
      <c r="I16" s="106">
        <v>17124.919999999998</v>
      </c>
      <c r="J16" s="103">
        <v>6.884327790149883E-3</v>
      </c>
    </row>
    <row r="17" spans="1:10" ht="30" customHeight="1">
      <c r="A17" s="102" t="s">
        <v>469</v>
      </c>
      <c r="B17" s="98" t="s">
        <v>470</v>
      </c>
      <c r="C17" s="98" t="s">
        <v>19</v>
      </c>
      <c r="D17" s="99" t="s">
        <v>471</v>
      </c>
      <c r="E17" s="98" t="s">
        <v>212</v>
      </c>
      <c r="F17" s="108">
        <v>8</v>
      </c>
      <c r="G17" s="106">
        <v>266.58</v>
      </c>
      <c r="H17" s="106">
        <v>317.79000000000002</v>
      </c>
      <c r="I17" s="106">
        <v>2542.3200000000002</v>
      </c>
      <c r="J17" s="103">
        <v>1.0220289629063288E-3</v>
      </c>
    </row>
    <row r="18" spans="1:10" ht="30" customHeight="1">
      <c r="A18" s="102" t="s">
        <v>472</v>
      </c>
      <c r="B18" s="98" t="s">
        <v>315</v>
      </c>
      <c r="C18" s="98" t="s">
        <v>9</v>
      </c>
      <c r="D18" s="99" t="s">
        <v>316</v>
      </c>
      <c r="E18" s="98" t="s">
        <v>30</v>
      </c>
      <c r="F18" s="108">
        <v>10</v>
      </c>
      <c r="G18" s="106">
        <v>67.33</v>
      </c>
      <c r="H18" s="106">
        <v>80.260000000000005</v>
      </c>
      <c r="I18" s="106">
        <v>802.6</v>
      </c>
      <c r="J18" s="103">
        <v>3.2265035307460098E-4</v>
      </c>
    </row>
    <row r="19" spans="1:10" ht="30" customHeight="1">
      <c r="A19" s="102" t="s">
        <v>473</v>
      </c>
      <c r="B19" s="98" t="s">
        <v>312</v>
      </c>
      <c r="C19" s="98" t="s">
        <v>9</v>
      </c>
      <c r="D19" s="99" t="s">
        <v>313</v>
      </c>
      <c r="E19" s="98" t="s">
        <v>30</v>
      </c>
      <c r="F19" s="108">
        <v>3</v>
      </c>
      <c r="G19" s="106">
        <v>671.78</v>
      </c>
      <c r="H19" s="106">
        <v>800.82</v>
      </c>
      <c r="I19" s="106">
        <v>2402.46</v>
      </c>
      <c r="J19" s="103">
        <v>9.6580434493845737E-4</v>
      </c>
    </row>
    <row r="20" spans="1:10" ht="30" customHeight="1">
      <c r="A20" s="102" t="s">
        <v>474</v>
      </c>
      <c r="B20" s="98" t="s">
        <v>475</v>
      </c>
      <c r="C20" s="98" t="s">
        <v>34</v>
      </c>
      <c r="D20" s="99" t="s">
        <v>476</v>
      </c>
      <c r="E20" s="98" t="s">
        <v>30</v>
      </c>
      <c r="F20" s="108">
        <v>4</v>
      </c>
      <c r="G20" s="106">
        <v>489</v>
      </c>
      <c r="H20" s="106">
        <v>582.92999999999995</v>
      </c>
      <c r="I20" s="106">
        <v>2331.7199999999998</v>
      </c>
      <c r="J20" s="103">
        <v>9.3736641075393545E-4</v>
      </c>
    </row>
    <row r="21" spans="1:10" ht="30" customHeight="1">
      <c r="A21" s="1" t="s">
        <v>17</v>
      </c>
      <c r="B21" s="2"/>
      <c r="C21" s="2"/>
      <c r="D21" s="199" t="s">
        <v>241</v>
      </c>
      <c r="E21" s="2"/>
      <c r="F21" s="208"/>
      <c r="G21" s="207"/>
      <c r="H21" s="207"/>
      <c r="I21" s="207">
        <v>212158.07</v>
      </c>
      <c r="J21" s="202">
        <v>8.5288906295945571E-2</v>
      </c>
    </row>
    <row r="22" spans="1:10" ht="72.75" customHeight="1">
      <c r="A22" s="102" t="s">
        <v>18</v>
      </c>
      <c r="B22" s="98" t="s">
        <v>420</v>
      </c>
      <c r="C22" s="98" t="s">
        <v>20</v>
      </c>
      <c r="D22" s="99" t="s">
        <v>421</v>
      </c>
      <c r="E22" s="98" t="s">
        <v>10</v>
      </c>
      <c r="F22" s="108">
        <v>530</v>
      </c>
      <c r="G22" s="106">
        <v>207.15</v>
      </c>
      <c r="H22" s="106">
        <v>246.94</v>
      </c>
      <c r="I22" s="106">
        <v>130878.2</v>
      </c>
      <c r="J22" s="103">
        <v>5.2613876700433895E-2</v>
      </c>
    </row>
    <row r="23" spans="1:10" ht="67.5" customHeight="1">
      <c r="A23" s="102" t="s">
        <v>477</v>
      </c>
      <c r="B23" s="98" t="s">
        <v>478</v>
      </c>
      <c r="C23" s="98" t="s">
        <v>20</v>
      </c>
      <c r="D23" s="99" t="s">
        <v>479</v>
      </c>
      <c r="E23" s="98" t="s">
        <v>10</v>
      </c>
      <c r="F23" s="108">
        <v>295</v>
      </c>
      <c r="G23" s="106">
        <v>118.06</v>
      </c>
      <c r="H23" s="106">
        <v>140.72999999999999</v>
      </c>
      <c r="I23" s="106">
        <v>41515.35</v>
      </c>
      <c r="J23" s="103">
        <v>1.6689437248337449E-2</v>
      </c>
    </row>
    <row r="24" spans="1:10" ht="54.95" customHeight="1">
      <c r="A24" s="102" t="s">
        <v>480</v>
      </c>
      <c r="B24" s="98" t="s">
        <v>481</v>
      </c>
      <c r="C24" s="98" t="s">
        <v>20</v>
      </c>
      <c r="D24" s="99" t="s">
        <v>482</v>
      </c>
      <c r="E24" s="98" t="s">
        <v>10</v>
      </c>
      <c r="F24" s="108">
        <v>38.229999999999997</v>
      </c>
      <c r="G24" s="106">
        <v>8.27</v>
      </c>
      <c r="H24" s="106">
        <v>9.85</v>
      </c>
      <c r="I24" s="106">
        <v>376.56</v>
      </c>
      <c r="J24" s="103">
        <v>1.5137953769470689E-4</v>
      </c>
    </row>
    <row r="25" spans="1:10" ht="42.75" customHeight="1">
      <c r="A25" s="102" t="s">
        <v>483</v>
      </c>
      <c r="B25" s="98" t="s">
        <v>484</v>
      </c>
      <c r="C25" s="98" t="s">
        <v>20</v>
      </c>
      <c r="D25" s="99" t="s">
        <v>485</v>
      </c>
      <c r="E25" s="98" t="s">
        <v>10</v>
      </c>
      <c r="F25" s="108">
        <v>24.96</v>
      </c>
      <c r="G25" s="106">
        <v>21.06</v>
      </c>
      <c r="H25" s="106">
        <v>25.1</v>
      </c>
      <c r="I25" s="106">
        <v>626.49</v>
      </c>
      <c r="J25" s="103">
        <v>2.5185300236444898E-4</v>
      </c>
    </row>
    <row r="26" spans="1:10" ht="30" customHeight="1">
      <c r="A26" s="102" t="s">
        <v>486</v>
      </c>
      <c r="B26" s="98" t="s">
        <v>487</v>
      </c>
      <c r="C26" s="98" t="s">
        <v>19</v>
      </c>
      <c r="D26" s="99" t="s">
        <v>488</v>
      </c>
      <c r="E26" s="98" t="s">
        <v>489</v>
      </c>
      <c r="F26" s="108">
        <v>138.09</v>
      </c>
      <c r="G26" s="106">
        <v>83.36</v>
      </c>
      <c r="H26" s="106">
        <v>99.37</v>
      </c>
      <c r="I26" s="106">
        <v>13722</v>
      </c>
      <c r="J26" s="103">
        <v>5.5163321017813044E-3</v>
      </c>
    </row>
    <row r="27" spans="1:10" ht="30" customHeight="1">
      <c r="A27" s="102" t="s">
        <v>490</v>
      </c>
      <c r="B27" s="98" t="s">
        <v>491</v>
      </c>
      <c r="C27" s="98" t="s">
        <v>34</v>
      </c>
      <c r="D27" s="99" t="s">
        <v>492</v>
      </c>
      <c r="E27" s="98" t="s">
        <v>21</v>
      </c>
      <c r="F27" s="108">
        <v>12</v>
      </c>
      <c r="G27" s="106">
        <v>53.7</v>
      </c>
      <c r="H27" s="106">
        <v>64.010000000000005</v>
      </c>
      <c r="I27" s="106">
        <v>768.12</v>
      </c>
      <c r="J27" s="103">
        <v>3.0878917169656432E-4</v>
      </c>
    </row>
    <row r="28" spans="1:10" ht="51" customHeight="1">
      <c r="A28" s="102" t="s">
        <v>493</v>
      </c>
      <c r="B28" s="98" t="s">
        <v>494</v>
      </c>
      <c r="C28" s="98" t="s">
        <v>19</v>
      </c>
      <c r="D28" s="99" t="s">
        <v>495</v>
      </c>
      <c r="E28" s="98" t="s">
        <v>489</v>
      </c>
      <c r="F28" s="108">
        <v>79.5</v>
      </c>
      <c r="G28" s="106">
        <v>256.11</v>
      </c>
      <c r="H28" s="106">
        <v>305.3</v>
      </c>
      <c r="I28" s="106">
        <v>24271.35</v>
      </c>
      <c r="J28" s="103">
        <v>9.7572385336372001E-3</v>
      </c>
    </row>
    <row r="29" spans="1:10" ht="30" customHeight="1">
      <c r="A29" s="1" t="s">
        <v>22</v>
      </c>
      <c r="B29" s="2"/>
      <c r="C29" s="2"/>
      <c r="D29" s="199" t="s">
        <v>244</v>
      </c>
      <c r="E29" s="2"/>
      <c r="F29" s="208"/>
      <c r="G29" s="207"/>
      <c r="H29" s="207"/>
      <c r="I29" s="207">
        <v>17501.599999999999</v>
      </c>
      <c r="J29" s="202">
        <v>7.0357555686150468E-3</v>
      </c>
    </row>
    <row r="30" spans="1:10" ht="34.5" customHeight="1">
      <c r="A30" s="102" t="s">
        <v>23</v>
      </c>
      <c r="B30" s="98" t="s">
        <v>242</v>
      </c>
      <c r="C30" s="98" t="s">
        <v>20</v>
      </c>
      <c r="D30" s="99" t="s">
        <v>243</v>
      </c>
      <c r="E30" s="98" t="s">
        <v>10</v>
      </c>
      <c r="F30" s="108">
        <v>212</v>
      </c>
      <c r="G30" s="106">
        <v>26.76</v>
      </c>
      <c r="H30" s="106">
        <v>31.9</v>
      </c>
      <c r="I30" s="106">
        <v>6762.8</v>
      </c>
      <c r="J30" s="103">
        <v>2.7186890203998401E-3</v>
      </c>
    </row>
    <row r="31" spans="1:10" ht="34.5" customHeight="1">
      <c r="A31" s="102" t="s">
        <v>26</v>
      </c>
      <c r="B31" s="98" t="s">
        <v>245</v>
      </c>
      <c r="C31" s="98" t="s">
        <v>20</v>
      </c>
      <c r="D31" s="99" t="s">
        <v>246</v>
      </c>
      <c r="E31" s="98" t="s">
        <v>10</v>
      </c>
      <c r="F31" s="108">
        <v>190</v>
      </c>
      <c r="G31" s="106">
        <v>47.42</v>
      </c>
      <c r="H31" s="106">
        <v>56.52</v>
      </c>
      <c r="I31" s="106">
        <v>10738.8</v>
      </c>
      <c r="J31" s="103">
        <v>4.3170665482152072E-3</v>
      </c>
    </row>
    <row r="32" spans="1:10" ht="30" customHeight="1">
      <c r="A32" s="1" t="s">
        <v>35</v>
      </c>
      <c r="B32" s="2"/>
      <c r="C32" s="2"/>
      <c r="D32" s="199" t="s">
        <v>247</v>
      </c>
      <c r="E32" s="2"/>
      <c r="F32" s="208"/>
      <c r="G32" s="207"/>
      <c r="H32" s="207"/>
      <c r="I32" s="207">
        <v>340865.89</v>
      </c>
      <c r="J32" s="202">
        <v>0.13703027630150524</v>
      </c>
    </row>
    <row r="33" spans="1:10" ht="30" customHeight="1">
      <c r="A33" s="1" t="s">
        <v>36</v>
      </c>
      <c r="B33" s="2"/>
      <c r="C33" s="2"/>
      <c r="D33" s="199" t="s">
        <v>13</v>
      </c>
      <c r="E33" s="2"/>
      <c r="F33" s="208"/>
      <c r="G33" s="207"/>
      <c r="H33" s="207"/>
      <c r="I33" s="207">
        <v>25186.9</v>
      </c>
      <c r="J33" s="202">
        <v>1.0125295511904645E-2</v>
      </c>
    </row>
    <row r="34" spans="1:10" ht="30" customHeight="1">
      <c r="A34" s="102" t="s">
        <v>215</v>
      </c>
      <c r="B34" s="98" t="s">
        <v>24</v>
      </c>
      <c r="C34" s="98" t="s">
        <v>9</v>
      </c>
      <c r="D34" s="99" t="s">
        <v>25</v>
      </c>
      <c r="E34" s="98" t="s">
        <v>16</v>
      </c>
      <c r="F34" s="108">
        <v>98</v>
      </c>
      <c r="G34" s="106">
        <v>76.8</v>
      </c>
      <c r="H34" s="106">
        <v>91.55</v>
      </c>
      <c r="I34" s="106">
        <v>8971.9</v>
      </c>
      <c r="J34" s="103">
        <v>3.6067614038749222E-3</v>
      </c>
    </row>
    <row r="35" spans="1:10" ht="30" customHeight="1">
      <c r="A35" s="102" t="s">
        <v>216</v>
      </c>
      <c r="B35" s="98" t="s">
        <v>248</v>
      </c>
      <c r="C35" s="98" t="s">
        <v>9</v>
      </c>
      <c r="D35" s="99" t="s">
        <v>249</v>
      </c>
      <c r="E35" s="98" t="s">
        <v>16</v>
      </c>
      <c r="F35" s="108">
        <v>125</v>
      </c>
      <c r="G35" s="106">
        <v>108.82</v>
      </c>
      <c r="H35" s="106">
        <v>129.72</v>
      </c>
      <c r="I35" s="106">
        <v>16215</v>
      </c>
      <c r="J35" s="103">
        <v>6.5185341080297218E-3</v>
      </c>
    </row>
    <row r="36" spans="1:10" ht="30" customHeight="1">
      <c r="A36" s="1" t="s">
        <v>41</v>
      </c>
      <c r="B36" s="2"/>
      <c r="C36" s="2"/>
      <c r="D36" s="199" t="s">
        <v>207</v>
      </c>
      <c r="E36" s="2"/>
      <c r="F36" s="208"/>
      <c r="G36" s="207"/>
      <c r="H36" s="207"/>
      <c r="I36" s="207">
        <v>8519.84</v>
      </c>
      <c r="J36" s="202">
        <v>3.4250303814342244E-3</v>
      </c>
    </row>
    <row r="37" spans="1:10" ht="30" customHeight="1">
      <c r="A37" s="102" t="s">
        <v>218</v>
      </c>
      <c r="B37" s="98" t="s">
        <v>250</v>
      </c>
      <c r="C37" s="98" t="s">
        <v>9</v>
      </c>
      <c r="D37" s="99" t="s">
        <v>251</v>
      </c>
      <c r="E37" s="98" t="s">
        <v>16</v>
      </c>
      <c r="F37" s="108">
        <v>8</v>
      </c>
      <c r="G37" s="106">
        <v>893.37</v>
      </c>
      <c r="H37" s="106">
        <v>1064.98</v>
      </c>
      <c r="I37" s="106">
        <v>8519.84</v>
      </c>
      <c r="J37" s="103">
        <v>3.4250303814342244E-3</v>
      </c>
    </row>
    <row r="38" spans="1:10" ht="30" customHeight="1">
      <c r="A38" s="1" t="s">
        <v>42</v>
      </c>
      <c r="B38" s="2"/>
      <c r="C38" s="2"/>
      <c r="D38" s="199" t="s">
        <v>217</v>
      </c>
      <c r="E38" s="2"/>
      <c r="F38" s="208"/>
      <c r="G38" s="207"/>
      <c r="H38" s="207"/>
      <c r="I38" s="207">
        <v>163762.82</v>
      </c>
      <c r="J38" s="202">
        <v>6.5833705075370452E-2</v>
      </c>
    </row>
    <row r="39" spans="1:10" ht="42" customHeight="1">
      <c r="A39" s="102" t="s">
        <v>220</v>
      </c>
      <c r="B39" s="98" t="s">
        <v>252</v>
      </c>
      <c r="C39" s="98" t="s">
        <v>9</v>
      </c>
      <c r="D39" s="99" t="s">
        <v>411</v>
      </c>
      <c r="E39" s="98" t="s">
        <v>16</v>
      </c>
      <c r="F39" s="108">
        <v>38</v>
      </c>
      <c r="G39" s="106">
        <v>3272.07</v>
      </c>
      <c r="H39" s="106">
        <v>3900.63</v>
      </c>
      <c r="I39" s="106">
        <v>148223.94</v>
      </c>
      <c r="J39" s="103">
        <v>5.9586975548353439E-2</v>
      </c>
    </row>
    <row r="40" spans="1:10" ht="30" customHeight="1">
      <c r="A40" s="102" t="s">
        <v>221</v>
      </c>
      <c r="B40" s="98" t="s">
        <v>253</v>
      </c>
      <c r="C40" s="98" t="s">
        <v>9</v>
      </c>
      <c r="D40" s="99" t="s">
        <v>254</v>
      </c>
      <c r="E40" s="98" t="s">
        <v>10</v>
      </c>
      <c r="F40" s="108">
        <v>98</v>
      </c>
      <c r="G40" s="106">
        <v>133.01</v>
      </c>
      <c r="H40" s="106">
        <v>158.56</v>
      </c>
      <c r="I40" s="106">
        <v>15538.88</v>
      </c>
      <c r="J40" s="103">
        <v>6.2467295270170146E-3</v>
      </c>
    </row>
    <row r="41" spans="1:10" ht="30" customHeight="1">
      <c r="A41" s="1" t="s">
        <v>202</v>
      </c>
      <c r="B41" s="2"/>
      <c r="C41" s="2"/>
      <c r="D41" s="199" t="s">
        <v>209</v>
      </c>
      <c r="E41" s="2"/>
      <c r="F41" s="208"/>
      <c r="G41" s="207"/>
      <c r="H41" s="207"/>
      <c r="I41" s="207">
        <v>24512.18</v>
      </c>
      <c r="J41" s="202">
        <v>9.8540537398806045E-3</v>
      </c>
    </row>
    <row r="42" spans="1:10" ht="30" customHeight="1">
      <c r="A42" s="102" t="s">
        <v>222</v>
      </c>
      <c r="B42" s="98" t="s">
        <v>37</v>
      </c>
      <c r="C42" s="98" t="s">
        <v>9</v>
      </c>
      <c r="D42" s="99" t="s">
        <v>38</v>
      </c>
      <c r="E42" s="98" t="s">
        <v>10</v>
      </c>
      <c r="F42" s="108">
        <v>126</v>
      </c>
      <c r="G42" s="106">
        <v>103.79</v>
      </c>
      <c r="H42" s="106">
        <v>123.72</v>
      </c>
      <c r="I42" s="106">
        <v>15588.72</v>
      </c>
      <c r="J42" s="103">
        <v>6.2667655270135731E-3</v>
      </c>
    </row>
    <row r="43" spans="1:10" ht="30" customHeight="1">
      <c r="A43" s="102" t="s">
        <v>223</v>
      </c>
      <c r="B43" s="98" t="s">
        <v>39</v>
      </c>
      <c r="C43" s="98" t="s">
        <v>9</v>
      </c>
      <c r="D43" s="99" t="s">
        <v>40</v>
      </c>
      <c r="E43" s="98" t="s">
        <v>10</v>
      </c>
      <c r="F43" s="108">
        <v>182</v>
      </c>
      <c r="G43" s="106">
        <v>41.13</v>
      </c>
      <c r="H43" s="106">
        <v>49.03</v>
      </c>
      <c r="I43" s="106">
        <v>8923.4599999999991</v>
      </c>
      <c r="J43" s="103">
        <v>3.587288212867031E-3</v>
      </c>
    </row>
    <row r="44" spans="1:10" ht="30" customHeight="1">
      <c r="A44" s="1" t="s">
        <v>224</v>
      </c>
      <c r="B44" s="2"/>
      <c r="C44" s="2"/>
      <c r="D44" s="199" t="s">
        <v>255</v>
      </c>
      <c r="E44" s="2"/>
      <c r="F44" s="208"/>
      <c r="G44" s="207"/>
      <c r="H44" s="207"/>
      <c r="I44" s="207">
        <v>118884.15</v>
      </c>
      <c r="J44" s="202">
        <v>4.7792191592915305E-2</v>
      </c>
    </row>
    <row r="45" spans="1:10" ht="37.5" customHeight="1">
      <c r="A45" s="102" t="s">
        <v>226</v>
      </c>
      <c r="B45" s="98" t="s">
        <v>496</v>
      </c>
      <c r="C45" s="98" t="s">
        <v>20</v>
      </c>
      <c r="D45" s="99" t="s">
        <v>497</v>
      </c>
      <c r="E45" s="98" t="s">
        <v>10</v>
      </c>
      <c r="F45" s="108">
        <v>1551</v>
      </c>
      <c r="G45" s="106">
        <v>64.3</v>
      </c>
      <c r="H45" s="106">
        <v>76.650000000000006</v>
      </c>
      <c r="I45" s="106">
        <v>118884.15</v>
      </c>
      <c r="J45" s="103">
        <v>4.7792191592915305E-2</v>
      </c>
    </row>
    <row r="46" spans="1:10" ht="30" customHeight="1">
      <c r="A46" s="1" t="s">
        <v>43</v>
      </c>
      <c r="B46" s="2"/>
      <c r="C46" s="2"/>
      <c r="D46" s="199" t="s">
        <v>256</v>
      </c>
      <c r="E46" s="2"/>
      <c r="F46" s="208"/>
      <c r="G46" s="207"/>
      <c r="H46" s="207"/>
      <c r="I46" s="207">
        <v>630857.79</v>
      </c>
      <c r="J46" s="202">
        <v>0.25360888198774295</v>
      </c>
    </row>
    <row r="47" spans="1:10" ht="30" customHeight="1">
      <c r="A47" s="1" t="s">
        <v>44</v>
      </c>
      <c r="B47" s="2"/>
      <c r="C47" s="2"/>
      <c r="D47" s="199" t="s">
        <v>237</v>
      </c>
      <c r="E47" s="2"/>
      <c r="F47" s="208"/>
      <c r="G47" s="207"/>
      <c r="H47" s="207"/>
      <c r="I47" s="207">
        <v>637.20000000000005</v>
      </c>
      <c r="J47" s="202">
        <v>2.561584911277545E-4</v>
      </c>
    </row>
    <row r="48" spans="1:10" ht="30" customHeight="1">
      <c r="A48" s="102" t="s">
        <v>257</v>
      </c>
      <c r="B48" s="98" t="s">
        <v>258</v>
      </c>
      <c r="C48" s="98" t="s">
        <v>9</v>
      </c>
      <c r="D48" s="99" t="s">
        <v>259</v>
      </c>
      <c r="E48" s="98" t="s">
        <v>260</v>
      </c>
      <c r="F48" s="108">
        <v>45</v>
      </c>
      <c r="G48" s="106">
        <v>11.88</v>
      </c>
      <c r="H48" s="106">
        <v>14.16</v>
      </c>
      <c r="I48" s="106">
        <v>637.20000000000005</v>
      </c>
      <c r="J48" s="103">
        <v>2.561584911277545E-4</v>
      </c>
    </row>
    <row r="49" spans="1:10" ht="30" customHeight="1">
      <c r="A49" s="1" t="s">
        <v>45</v>
      </c>
      <c r="B49" s="2"/>
      <c r="C49" s="2"/>
      <c r="D49" s="199" t="s">
        <v>261</v>
      </c>
      <c r="E49" s="2"/>
      <c r="F49" s="208"/>
      <c r="G49" s="207"/>
      <c r="H49" s="207"/>
      <c r="I49" s="207">
        <v>2342.69</v>
      </c>
      <c r="J49" s="202">
        <v>9.4177642118656486E-4</v>
      </c>
    </row>
    <row r="50" spans="1:10" ht="30" customHeight="1">
      <c r="A50" s="102" t="s">
        <v>262</v>
      </c>
      <c r="B50" s="98" t="s">
        <v>263</v>
      </c>
      <c r="C50" s="98" t="s">
        <v>9</v>
      </c>
      <c r="D50" s="99" t="s">
        <v>264</v>
      </c>
      <c r="E50" s="98" t="s">
        <v>16</v>
      </c>
      <c r="F50" s="108">
        <v>7</v>
      </c>
      <c r="G50" s="106">
        <v>280.74</v>
      </c>
      <c r="H50" s="106">
        <v>334.67</v>
      </c>
      <c r="I50" s="106">
        <v>2342.69</v>
      </c>
      <c r="J50" s="103">
        <v>9.4177642118656486E-4</v>
      </c>
    </row>
    <row r="51" spans="1:10" ht="30" customHeight="1">
      <c r="A51" s="1" t="s">
        <v>46</v>
      </c>
      <c r="B51" s="2"/>
      <c r="C51" s="2"/>
      <c r="D51" s="199" t="s">
        <v>13</v>
      </c>
      <c r="E51" s="2"/>
      <c r="F51" s="208"/>
      <c r="G51" s="207"/>
      <c r="H51" s="207"/>
      <c r="I51" s="207">
        <v>317.27999999999997</v>
      </c>
      <c r="J51" s="202">
        <v>1.2754859708884799E-4</v>
      </c>
    </row>
    <row r="52" spans="1:10" ht="30" customHeight="1">
      <c r="A52" s="102" t="s">
        <v>265</v>
      </c>
      <c r="B52" s="98" t="s">
        <v>418</v>
      </c>
      <c r="C52" s="98" t="s">
        <v>20</v>
      </c>
      <c r="D52" s="99" t="s">
        <v>419</v>
      </c>
      <c r="E52" s="98" t="s">
        <v>16</v>
      </c>
      <c r="F52" s="108">
        <v>3</v>
      </c>
      <c r="G52" s="106">
        <v>88.72</v>
      </c>
      <c r="H52" s="106">
        <v>105.76</v>
      </c>
      <c r="I52" s="106">
        <v>317.27999999999997</v>
      </c>
      <c r="J52" s="103">
        <v>1.2754859708884799E-4</v>
      </c>
    </row>
    <row r="53" spans="1:10" ht="30" customHeight="1">
      <c r="A53" s="1" t="s">
        <v>47</v>
      </c>
      <c r="B53" s="2"/>
      <c r="C53" s="2"/>
      <c r="D53" s="199" t="s">
        <v>207</v>
      </c>
      <c r="E53" s="2"/>
      <c r="F53" s="208"/>
      <c r="G53" s="207"/>
      <c r="H53" s="207"/>
      <c r="I53" s="207">
        <v>8736.56</v>
      </c>
      <c r="J53" s="202">
        <v>3.5121532128799351E-3</v>
      </c>
    </row>
    <row r="54" spans="1:10" ht="30" customHeight="1">
      <c r="A54" s="102" t="s">
        <v>266</v>
      </c>
      <c r="B54" s="98" t="s">
        <v>24</v>
      </c>
      <c r="C54" s="98" t="s">
        <v>9</v>
      </c>
      <c r="D54" s="99" t="s">
        <v>25</v>
      </c>
      <c r="E54" s="98" t="s">
        <v>16</v>
      </c>
      <c r="F54" s="108">
        <v>14</v>
      </c>
      <c r="G54" s="106">
        <v>76.8</v>
      </c>
      <c r="H54" s="106">
        <v>91.55</v>
      </c>
      <c r="I54" s="106">
        <v>1281.7</v>
      </c>
      <c r="J54" s="103">
        <v>5.1525162912498886E-4</v>
      </c>
    </row>
    <row r="55" spans="1:10" ht="30" customHeight="1">
      <c r="A55" s="102" t="s">
        <v>267</v>
      </c>
      <c r="B55" s="98" t="s">
        <v>250</v>
      </c>
      <c r="C55" s="98" t="s">
        <v>9</v>
      </c>
      <c r="D55" s="99" t="s">
        <v>251</v>
      </c>
      <c r="E55" s="98" t="s">
        <v>16</v>
      </c>
      <c r="F55" s="108">
        <v>7</v>
      </c>
      <c r="G55" s="106">
        <v>893.37</v>
      </c>
      <c r="H55" s="106">
        <v>1064.98</v>
      </c>
      <c r="I55" s="106">
        <v>7454.86</v>
      </c>
      <c r="J55" s="103">
        <v>2.9969015837549465E-3</v>
      </c>
    </row>
    <row r="56" spans="1:10" ht="30" customHeight="1">
      <c r="A56" s="1" t="s">
        <v>203</v>
      </c>
      <c r="B56" s="2"/>
      <c r="C56" s="2"/>
      <c r="D56" s="199" t="s">
        <v>217</v>
      </c>
      <c r="E56" s="2"/>
      <c r="F56" s="208"/>
      <c r="G56" s="207"/>
      <c r="H56" s="207"/>
      <c r="I56" s="207">
        <v>46807.56</v>
      </c>
      <c r="J56" s="202">
        <v>1.8816939646848455E-2</v>
      </c>
    </row>
    <row r="57" spans="1:10" ht="30" customHeight="1">
      <c r="A57" s="102" t="s">
        <v>268</v>
      </c>
      <c r="B57" s="98" t="s">
        <v>252</v>
      </c>
      <c r="C57" s="98" t="s">
        <v>9</v>
      </c>
      <c r="D57" s="99" t="s">
        <v>411</v>
      </c>
      <c r="E57" s="98" t="s">
        <v>16</v>
      </c>
      <c r="F57" s="108">
        <v>12</v>
      </c>
      <c r="G57" s="106">
        <v>3272.07</v>
      </c>
      <c r="H57" s="106">
        <v>3900.63</v>
      </c>
      <c r="I57" s="106">
        <v>46807.56</v>
      </c>
      <c r="J57" s="103">
        <v>1.8816939646848455E-2</v>
      </c>
    </row>
    <row r="58" spans="1:10" ht="30" customHeight="1">
      <c r="A58" s="1" t="s">
        <v>204</v>
      </c>
      <c r="B58" s="2"/>
      <c r="C58" s="2"/>
      <c r="D58" s="199" t="s">
        <v>225</v>
      </c>
      <c r="E58" s="2"/>
      <c r="F58" s="208"/>
      <c r="G58" s="207"/>
      <c r="H58" s="207"/>
      <c r="I58" s="207">
        <v>397398.14</v>
      </c>
      <c r="J58" s="202">
        <v>0.15975660376549927</v>
      </c>
    </row>
    <row r="59" spans="1:10" ht="30" customHeight="1">
      <c r="A59" s="102" t="s">
        <v>269</v>
      </c>
      <c r="B59" s="98" t="s">
        <v>270</v>
      </c>
      <c r="C59" s="98" t="s">
        <v>9</v>
      </c>
      <c r="D59" s="99" t="s">
        <v>271</v>
      </c>
      <c r="E59" s="98" t="s">
        <v>219</v>
      </c>
      <c r="F59" s="108">
        <v>2590</v>
      </c>
      <c r="G59" s="106">
        <v>25.09</v>
      </c>
      <c r="H59" s="106">
        <v>29.9</v>
      </c>
      <c r="I59" s="106">
        <v>77441</v>
      </c>
      <c r="J59" s="103">
        <v>3.1131779208136274E-2</v>
      </c>
    </row>
    <row r="60" spans="1:10" ht="30" customHeight="1">
      <c r="A60" s="102" t="s">
        <v>272</v>
      </c>
      <c r="B60" s="98" t="s">
        <v>227</v>
      </c>
      <c r="C60" s="98" t="s">
        <v>9</v>
      </c>
      <c r="D60" s="99" t="s">
        <v>228</v>
      </c>
      <c r="E60" s="98" t="s">
        <v>10</v>
      </c>
      <c r="F60" s="108">
        <v>640</v>
      </c>
      <c r="G60" s="106">
        <v>271.22000000000003</v>
      </c>
      <c r="H60" s="106">
        <v>323.32</v>
      </c>
      <c r="I60" s="106">
        <v>206924.79999999999</v>
      </c>
      <c r="J60" s="103">
        <v>8.3185098155857451E-2</v>
      </c>
    </row>
    <row r="61" spans="1:10" ht="30" customHeight="1">
      <c r="A61" s="102" t="s">
        <v>273</v>
      </c>
      <c r="B61" s="98" t="s">
        <v>274</v>
      </c>
      <c r="C61" s="98" t="s">
        <v>9</v>
      </c>
      <c r="D61" s="99" t="s">
        <v>275</v>
      </c>
      <c r="E61" s="98" t="s">
        <v>10</v>
      </c>
      <c r="F61" s="108">
        <v>640</v>
      </c>
      <c r="G61" s="106">
        <v>134.07</v>
      </c>
      <c r="H61" s="106">
        <v>159.82</v>
      </c>
      <c r="I61" s="106">
        <v>102284.8</v>
      </c>
      <c r="J61" s="103">
        <v>4.1119146317175365E-2</v>
      </c>
    </row>
    <row r="62" spans="1:10" ht="30" customHeight="1">
      <c r="A62" s="102" t="s">
        <v>276</v>
      </c>
      <c r="B62" s="98" t="s">
        <v>229</v>
      </c>
      <c r="C62" s="98" t="s">
        <v>9</v>
      </c>
      <c r="D62" s="99" t="s">
        <v>230</v>
      </c>
      <c r="E62" s="98" t="s">
        <v>21</v>
      </c>
      <c r="F62" s="108">
        <v>70</v>
      </c>
      <c r="G62" s="106">
        <v>91.5</v>
      </c>
      <c r="H62" s="106">
        <v>109.07</v>
      </c>
      <c r="I62" s="106">
        <v>7634.9</v>
      </c>
      <c r="J62" s="103">
        <v>3.0692788196975719E-3</v>
      </c>
    </row>
    <row r="63" spans="1:10" ht="30" customHeight="1">
      <c r="A63" s="102" t="s">
        <v>277</v>
      </c>
      <c r="B63" s="98" t="s">
        <v>278</v>
      </c>
      <c r="C63" s="98" t="s">
        <v>9</v>
      </c>
      <c r="D63" s="99" t="s">
        <v>279</v>
      </c>
      <c r="E63" s="98" t="s">
        <v>21</v>
      </c>
      <c r="F63" s="108">
        <v>32</v>
      </c>
      <c r="G63" s="106">
        <v>81.599999999999994</v>
      </c>
      <c r="H63" s="106">
        <v>97.27</v>
      </c>
      <c r="I63" s="106">
        <v>3112.64</v>
      </c>
      <c r="J63" s="103">
        <v>1.2513012646326014E-3</v>
      </c>
    </row>
    <row r="64" spans="1:10" ht="30" customHeight="1">
      <c r="A64" s="1" t="s">
        <v>205</v>
      </c>
      <c r="B64" s="2"/>
      <c r="C64" s="2"/>
      <c r="D64" s="199" t="s">
        <v>280</v>
      </c>
      <c r="E64" s="2"/>
      <c r="F64" s="208"/>
      <c r="G64" s="207"/>
      <c r="H64" s="207"/>
      <c r="I64" s="207">
        <v>2647</v>
      </c>
      <c r="J64" s="202">
        <v>1.0641109950018301E-3</v>
      </c>
    </row>
    <row r="65" spans="1:10" ht="30" customHeight="1">
      <c r="A65" s="102" t="s">
        <v>281</v>
      </c>
      <c r="B65" s="98" t="s">
        <v>282</v>
      </c>
      <c r="C65" s="98" t="s">
        <v>9</v>
      </c>
      <c r="D65" s="99" t="s">
        <v>283</v>
      </c>
      <c r="E65" s="98" t="s">
        <v>10</v>
      </c>
      <c r="F65" s="108">
        <v>20</v>
      </c>
      <c r="G65" s="106">
        <v>111.03</v>
      </c>
      <c r="H65" s="106">
        <v>132.35</v>
      </c>
      <c r="I65" s="106">
        <v>2647</v>
      </c>
      <c r="J65" s="103">
        <v>1.0641109950018301E-3</v>
      </c>
    </row>
    <row r="66" spans="1:10" ht="30" customHeight="1">
      <c r="A66" s="1" t="s">
        <v>213</v>
      </c>
      <c r="B66" s="2"/>
      <c r="C66" s="2"/>
      <c r="D66" s="199" t="s">
        <v>208</v>
      </c>
      <c r="E66" s="2"/>
      <c r="F66" s="208"/>
      <c r="G66" s="207"/>
      <c r="H66" s="207"/>
      <c r="I66" s="207">
        <v>135810</v>
      </c>
      <c r="J66" s="202">
        <v>5.4596491964940888E-2</v>
      </c>
    </row>
    <row r="67" spans="1:10" ht="30" customHeight="1">
      <c r="A67" s="102" t="s">
        <v>284</v>
      </c>
      <c r="B67" s="98" t="s">
        <v>285</v>
      </c>
      <c r="C67" s="98" t="s">
        <v>9</v>
      </c>
      <c r="D67" s="99" t="s">
        <v>286</v>
      </c>
      <c r="E67" s="98" t="s">
        <v>10</v>
      </c>
      <c r="F67" s="108">
        <v>300</v>
      </c>
      <c r="G67" s="106">
        <v>54.08</v>
      </c>
      <c r="H67" s="106">
        <v>64.459999999999994</v>
      </c>
      <c r="I67" s="106">
        <v>19338</v>
      </c>
      <c r="J67" s="103">
        <v>7.7740001591784626E-3</v>
      </c>
    </row>
    <row r="68" spans="1:10" ht="30" customHeight="1">
      <c r="A68" s="102" t="s">
        <v>287</v>
      </c>
      <c r="B68" s="98" t="s">
        <v>498</v>
      </c>
      <c r="C68" s="98" t="s">
        <v>34</v>
      </c>
      <c r="D68" s="99" t="s">
        <v>499</v>
      </c>
      <c r="E68" s="98" t="s">
        <v>10</v>
      </c>
      <c r="F68" s="108">
        <v>600</v>
      </c>
      <c r="G68" s="106">
        <v>162.84</v>
      </c>
      <c r="H68" s="106">
        <v>194.12</v>
      </c>
      <c r="I68" s="106">
        <v>116472</v>
      </c>
      <c r="J68" s="103">
        <v>4.682249180576243E-2</v>
      </c>
    </row>
    <row r="69" spans="1:10" ht="30" customHeight="1">
      <c r="A69" s="1" t="s">
        <v>231</v>
      </c>
      <c r="B69" s="2"/>
      <c r="C69" s="2"/>
      <c r="D69" s="199" t="s">
        <v>288</v>
      </c>
      <c r="E69" s="2"/>
      <c r="F69" s="208"/>
      <c r="G69" s="207"/>
      <c r="H69" s="207"/>
      <c r="I69" s="207">
        <v>4325.8599999999997</v>
      </c>
      <c r="J69" s="202">
        <v>1.739023494083346E-3</v>
      </c>
    </row>
    <row r="70" spans="1:10" ht="30" customHeight="1">
      <c r="A70" s="102" t="s">
        <v>289</v>
      </c>
      <c r="B70" s="98" t="s">
        <v>290</v>
      </c>
      <c r="C70" s="98" t="s">
        <v>9</v>
      </c>
      <c r="D70" s="99" t="s">
        <v>291</v>
      </c>
      <c r="E70" s="98" t="s">
        <v>33</v>
      </c>
      <c r="F70" s="108">
        <v>2</v>
      </c>
      <c r="G70" s="106">
        <v>383.91</v>
      </c>
      <c r="H70" s="106">
        <v>457.65</v>
      </c>
      <c r="I70" s="106">
        <v>915.3</v>
      </c>
      <c r="J70" s="103">
        <v>3.6795647666232529E-4</v>
      </c>
    </row>
    <row r="71" spans="1:10" ht="30" customHeight="1">
      <c r="A71" s="102" t="s">
        <v>292</v>
      </c>
      <c r="B71" s="98" t="s">
        <v>293</v>
      </c>
      <c r="C71" s="98" t="s">
        <v>9</v>
      </c>
      <c r="D71" s="99" t="s">
        <v>294</v>
      </c>
      <c r="E71" s="98" t="s">
        <v>21</v>
      </c>
      <c r="F71" s="108">
        <v>60</v>
      </c>
      <c r="G71" s="106">
        <v>43.22</v>
      </c>
      <c r="H71" s="106">
        <v>51.52</v>
      </c>
      <c r="I71" s="106">
        <v>3091.2</v>
      </c>
      <c r="J71" s="103">
        <v>1.2426822469775811E-3</v>
      </c>
    </row>
    <row r="72" spans="1:10" ht="30" customHeight="1">
      <c r="A72" s="102" t="s">
        <v>295</v>
      </c>
      <c r="B72" s="98" t="s">
        <v>296</v>
      </c>
      <c r="C72" s="98" t="s">
        <v>9</v>
      </c>
      <c r="D72" s="99" t="s">
        <v>297</v>
      </c>
      <c r="E72" s="98" t="s">
        <v>30</v>
      </c>
      <c r="F72" s="108">
        <v>4</v>
      </c>
      <c r="G72" s="106">
        <v>34.39</v>
      </c>
      <c r="H72" s="106">
        <v>40.99</v>
      </c>
      <c r="I72" s="106">
        <v>163.96</v>
      </c>
      <c r="J72" s="103">
        <v>6.5912972701360052E-5</v>
      </c>
    </row>
    <row r="73" spans="1:10" ht="30" customHeight="1">
      <c r="A73" s="102" t="s">
        <v>298</v>
      </c>
      <c r="B73" s="98" t="s">
        <v>299</v>
      </c>
      <c r="C73" s="98" t="s">
        <v>9</v>
      </c>
      <c r="D73" s="99" t="s">
        <v>300</v>
      </c>
      <c r="E73" s="98" t="s">
        <v>30</v>
      </c>
      <c r="F73" s="108">
        <v>2</v>
      </c>
      <c r="G73" s="106">
        <v>26.28</v>
      </c>
      <c r="H73" s="106">
        <v>31.32</v>
      </c>
      <c r="I73" s="106">
        <v>62.64</v>
      </c>
      <c r="J73" s="103">
        <v>2.5181682178660611E-5</v>
      </c>
    </row>
    <row r="74" spans="1:10" ht="30" customHeight="1">
      <c r="A74" s="102" t="s">
        <v>301</v>
      </c>
      <c r="B74" s="98" t="s">
        <v>302</v>
      </c>
      <c r="C74" s="98" t="s">
        <v>9</v>
      </c>
      <c r="D74" s="99" t="s">
        <v>303</v>
      </c>
      <c r="E74" s="98" t="s">
        <v>30</v>
      </c>
      <c r="F74" s="108">
        <v>2</v>
      </c>
      <c r="G74" s="106">
        <v>38.909999999999997</v>
      </c>
      <c r="H74" s="106">
        <v>46.38</v>
      </c>
      <c r="I74" s="106">
        <v>92.76</v>
      </c>
      <c r="J74" s="103">
        <v>3.7290115563418871E-5</v>
      </c>
    </row>
    <row r="75" spans="1:10" ht="30" customHeight="1">
      <c r="A75" s="1" t="s">
        <v>500</v>
      </c>
      <c r="B75" s="2"/>
      <c r="C75" s="2"/>
      <c r="D75" s="199" t="s">
        <v>214</v>
      </c>
      <c r="E75" s="2"/>
      <c r="F75" s="208"/>
      <c r="G75" s="207"/>
      <c r="H75" s="207"/>
      <c r="I75" s="207">
        <v>31835.5</v>
      </c>
      <c r="J75" s="202">
        <v>1.2798075399086044E-2</v>
      </c>
    </row>
    <row r="76" spans="1:10" ht="59.25" customHeight="1">
      <c r="A76" s="102" t="s">
        <v>501</v>
      </c>
      <c r="B76" s="98" t="s">
        <v>460</v>
      </c>
      <c r="C76" s="98" t="s">
        <v>19</v>
      </c>
      <c r="D76" s="99" t="s">
        <v>461</v>
      </c>
      <c r="E76" s="98" t="s">
        <v>10</v>
      </c>
      <c r="F76" s="108">
        <v>300</v>
      </c>
      <c r="G76" s="106">
        <v>27.46</v>
      </c>
      <c r="H76" s="106">
        <v>32.729999999999997</v>
      </c>
      <c r="I76" s="106">
        <v>9819</v>
      </c>
      <c r="J76" s="103">
        <v>3.9473010426607363E-3</v>
      </c>
    </row>
    <row r="77" spans="1:10" ht="30" customHeight="1">
      <c r="A77" s="102" t="s">
        <v>502</v>
      </c>
      <c r="B77" s="98" t="s">
        <v>503</v>
      </c>
      <c r="C77" s="98" t="s">
        <v>34</v>
      </c>
      <c r="D77" s="99" t="s">
        <v>504</v>
      </c>
      <c r="E77" s="98" t="s">
        <v>10</v>
      </c>
      <c r="F77" s="108">
        <v>75</v>
      </c>
      <c r="G77" s="106">
        <v>29.2</v>
      </c>
      <c r="H77" s="106">
        <v>34.799999999999997</v>
      </c>
      <c r="I77" s="106">
        <v>2610</v>
      </c>
      <c r="J77" s="103">
        <v>1.0492367574441921E-3</v>
      </c>
    </row>
    <row r="78" spans="1:10" ht="30" customHeight="1">
      <c r="A78" s="102" t="s">
        <v>505</v>
      </c>
      <c r="B78" s="98" t="s">
        <v>506</v>
      </c>
      <c r="C78" s="98" t="s">
        <v>19</v>
      </c>
      <c r="D78" s="99" t="s">
        <v>507</v>
      </c>
      <c r="E78" s="98" t="s">
        <v>10</v>
      </c>
      <c r="F78" s="108">
        <v>90</v>
      </c>
      <c r="G78" s="106">
        <v>7.88</v>
      </c>
      <c r="H78" s="106">
        <v>9.39</v>
      </c>
      <c r="I78" s="106">
        <v>845.1</v>
      </c>
      <c r="J78" s="103">
        <v>3.397356259448608E-4</v>
      </c>
    </row>
    <row r="79" spans="1:10" ht="30" customHeight="1">
      <c r="A79" s="102" t="s">
        <v>508</v>
      </c>
      <c r="B79" s="98" t="s">
        <v>509</v>
      </c>
      <c r="C79" s="98" t="s">
        <v>9</v>
      </c>
      <c r="D79" s="99" t="s">
        <v>510</v>
      </c>
      <c r="E79" s="98" t="s">
        <v>416</v>
      </c>
      <c r="F79" s="108">
        <v>1</v>
      </c>
      <c r="G79" s="106">
        <v>15570.34</v>
      </c>
      <c r="H79" s="106">
        <v>18561.400000000001</v>
      </c>
      <c r="I79" s="106">
        <v>18561.400000000001</v>
      </c>
      <c r="J79" s="103">
        <v>7.4618019730362554E-3</v>
      </c>
    </row>
    <row r="80" spans="1:10" ht="30" customHeight="1">
      <c r="A80" s="1" t="s">
        <v>48</v>
      </c>
      <c r="B80" s="2"/>
      <c r="C80" s="2"/>
      <c r="D80" s="199" t="s">
        <v>27</v>
      </c>
      <c r="E80" s="2"/>
      <c r="F80" s="208"/>
      <c r="G80" s="207"/>
      <c r="H80" s="207"/>
      <c r="I80" s="207">
        <v>295096.56</v>
      </c>
      <c r="J80" s="202">
        <v>0.1186307117805883</v>
      </c>
    </row>
    <row r="81" spans="1:10" ht="30" customHeight="1">
      <c r="A81" s="1" t="s">
        <v>304</v>
      </c>
      <c r="B81" s="2"/>
      <c r="C81" s="2"/>
      <c r="D81" s="199" t="s">
        <v>217</v>
      </c>
      <c r="E81" s="2"/>
      <c r="F81" s="208"/>
      <c r="G81" s="207"/>
      <c r="H81" s="207"/>
      <c r="I81" s="207">
        <v>12159.64</v>
      </c>
      <c r="J81" s="202">
        <v>4.8882533506853241E-3</v>
      </c>
    </row>
    <row r="82" spans="1:10" ht="30" customHeight="1">
      <c r="A82" s="102" t="s">
        <v>305</v>
      </c>
      <c r="B82" s="98" t="s">
        <v>24</v>
      </c>
      <c r="C82" s="98" t="s">
        <v>9</v>
      </c>
      <c r="D82" s="99" t="s">
        <v>25</v>
      </c>
      <c r="E82" s="98" t="s">
        <v>16</v>
      </c>
      <c r="F82" s="108">
        <v>5</v>
      </c>
      <c r="G82" s="106">
        <v>76.8</v>
      </c>
      <c r="H82" s="106">
        <v>91.55</v>
      </c>
      <c r="I82" s="106">
        <v>457.75</v>
      </c>
      <c r="J82" s="103">
        <v>1.8401843897321031E-4</v>
      </c>
    </row>
    <row r="83" spans="1:10" ht="30" customHeight="1">
      <c r="A83" s="102" t="s">
        <v>306</v>
      </c>
      <c r="B83" s="98" t="s">
        <v>252</v>
      </c>
      <c r="C83" s="98" t="s">
        <v>9</v>
      </c>
      <c r="D83" s="99" t="s">
        <v>411</v>
      </c>
      <c r="E83" s="98" t="s">
        <v>16</v>
      </c>
      <c r="F83" s="108">
        <v>3</v>
      </c>
      <c r="G83" s="106">
        <v>3272.07</v>
      </c>
      <c r="H83" s="106">
        <v>3900.63</v>
      </c>
      <c r="I83" s="106">
        <v>11701.89</v>
      </c>
      <c r="J83" s="103">
        <v>4.7042349117121136E-3</v>
      </c>
    </row>
    <row r="84" spans="1:10" ht="30" customHeight="1">
      <c r="A84" s="1" t="s">
        <v>49</v>
      </c>
      <c r="B84" s="2"/>
      <c r="C84" s="2"/>
      <c r="D84" s="199" t="s">
        <v>307</v>
      </c>
      <c r="E84" s="2"/>
      <c r="F84" s="208"/>
      <c r="G84" s="207"/>
      <c r="H84" s="207"/>
      <c r="I84" s="207">
        <v>282936.92</v>
      </c>
      <c r="J84" s="202">
        <v>0.11374245842990298</v>
      </c>
    </row>
    <row r="85" spans="1:10" ht="30" customHeight="1">
      <c r="A85" s="102" t="s">
        <v>308</v>
      </c>
      <c r="B85" s="98" t="s">
        <v>309</v>
      </c>
      <c r="C85" s="98" t="s">
        <v>9</v>
      </c>
      <c r="D85" s="99" t="s">
        <v>310</v>
      </c>
      <c r="E85" s="98" t="s">
        <v>30</v>
      </c>
      <c r="F85" s="108">
        <v>15</v>
      </c>
      <c r="G85" s="106">
        <v>91.22</v>
      </c>
      <c r="H85" s="106">
        <v>108.74</v>
      </c>
      <c r="I85" s="106">
        <v>1631.1</v>
      </c>
      <c r="J85" s="103">
        <v>6.5571267243954851E-4</v>
      </c>
    </row>
    <row r="86" spans="1:10" ht="30" customHeight="1">
      <c r="A86" s="102" t="s">
        <v>311</v>
      </c>
      <c r="B86" s="98" t="s">
        <v>312</v>
      </c>
      <c r="C86" s="98" t="s">
        <v>9</v>
      </c>
      <c r="D86" s="99" t="s">
        <v>313</v>
      </c>
      <c r="E86" s="98" t="s">
        <v>30</v>
      </c>
      <c r="F86" s="108">
        <v>1</v>
      </c>
      <c r="G86" s="106">
        <v>671.78</v>
      </c>
      <c r="H86" s="106">
        <v>800.82</v>
      </c>
      <c r="I86" s="106">
        <v>800.82</v>
      </c>
      <c r="J86" s="103">
        <v>3.2193478164615244E-4</v>
      </c>
    </row>
    <row r="87" spans="1:10" ht="30" customHeight="1">
      <c r="A87" s="102" t="s">
        <v>314</v>
      </c>
      <c r="B87" s="98" t="s">
        <v>315</v>
      </c>
      <c r="C87" s="98" t="s">
        <v>9</v>
      </c>
      <c r="D87" s="99" t="s">
        <v>316</v>
      </c>
      <c r="E87" s="98" t="s">
        <v>30</v>
      </c>
      <c r="F87" s="108">
        <v>10</v>
      </c>
      <c r="G87" s="106">
        <v>67.33</v>
      </c>
      <c r="H87" s="106">
        <v>80.260000000000005</v>
      </c>
      <c r="I87" s="106">
        <v>802.6</v>
      </c>
      <c r="J87" s="103">
        <v>3.2265035307460098E-4</v>
      </c>
    </row>
    <row r="88" spans="1:10" ht="45.75" customHeight="1">
      <c r="A88" s="102" t="s">
        <v>317</v>
      </c>
      <c r="B88" s="98" t="s">
        <v>422</v>
      </c>
      <c r="C88" s="98" t="s">
        <v>20</v>
      </c>
      <c r="D88" s="99" t="s">
        <v>423</v>
      </c>
      <c r="E88" s="98" t="s">
        <v>21</v>
      </c>
      <c r="F88" s="108">
        <v>670</v>
      </c>
      <c r="G88" s="106">
        <v>26.22</v>
      </c>
      <c r="H88" s="106">
        <v>31.25</v>
      </c>
      <c r="I88" s="106">
        <v>20937.5</v>
      </c>
      <c r="J88" s="103">
        <v>8.4170094287309462E-3</v>
      </c>
    </row>
    <row r="89" spans="1:10" ht="45.75" customHeight="1">
      <c r="A89" s="102" t="s">
        <v>318</v>
      </c>
      <c r="B89" s="98" t="s">
        <v>424</v>
      </c>
      <c r="C89" s="98" t="s">
        <v>20</v>
      </c>
      <c r="D89" s="99" t="s">
        <v>425</v>
      </c>
      <c r="E89" s="98" t="s">
        <v>21</v>
      </c>
      <c r="F89" s="108">
        <v>400</v>
      </c>
      <c r="G89" s="106">
        <v>20.05</v>
      </c>
      <c r="H89" s="106">
        <v>23.9</v>
      </c>
      <c r="I89" s="106">
        <v>9560</v>
      </c>
      <c r="J89" s="103">
        <v>3.8431813797572705E-3</v>
      </c>
    </row>
    <row r="90" spans="1:10" ht="45" customHeight="1">
      <c r="A90" s="102" t="s">
        <v>319</v>
      </c>
      <c r="B90" s="98" t="s">
        <v>426</v>
      </c>
      <c r="C90" s="98" t="s">
        <v>20</v>
      </c>
      <c r="D90" s="99" t="s">
        <v>427</v>
      </c>
      <c r="E90" s="98" t="s">
        <v>21</v>
      </c>
      <c r="F90" s="108">
        <v>800</v>
      </c>
      <c r="G90" s="106">
        <v>4.9000000000000004</v>
      </c>
      <c r="H90" s="106">
        <v>5.84</v>
      </c>
      <c r="I90" s="106">
        <v>4672</v>
      </c>
      <c r="J90" s="103">
        <v>1.8781739964671515E-3</v>
      </c>
    </row>
    <row r="91" spans="1:10" ht="51.75" customHeight="1">
      <c r="A91" s="102" t="s">
        <v>320</v>
      </c>
      <c r="B91" s="98" t="s">
        <v>428</v>
      </c>
      <c r="C91" s="98" t="s">
        <v>20</v>
      </c>
      <c r="D91" s="99" t="s">
        <v>429</v>
      </c>
      <c r="E91" s="98" t="s">
        <v>21</v>
      </c>
      <c r="F91" s="108">
        <v>3800</v>
      </c>
      <c r="G91" s="106">
        <v>7.2</v>
      </c>
      <c r="H91" s="106">
        <v>8.58</v>
      </c>
      <c r="I91" s="106">
        <v>32604</v>
      </c>
      <c r="J91" s="103">
        <v>1.3107017333222391E-2</v>
      </c>
    </row>
    <row r="92" spans="1:10" ht="45" customHeight="1">
      <c r="A92" s="102" t="s">
        <v>321</v>
      </c>
      <c r="B92" s="98" t="s">
        <v>430</v>
      </c>
      <c r="C92" s="98" t="s">
        <v>20</v>
      </c>
      <c r="D92" s="99" t="s">
        <v>431</v>
      </c>
      <c r="E92" s="98" t="s">
        <v>21</v>
      </c>
      <c r="F92" s="108">
        <v>2500</v>
      </c>
      <c r="G92" s="106">
        <v>10.19</v>
      </c>
      <c r="H92" s="106">
        <v>12.14</v>
      </c>
      <c r="I92" s="106">
        <v>30350</v>
      </c>
      <c r="J92" s="103">
        <v>1.2200894861467904E-2</v>
      </c>
    </row>
    <row r="93" spans="1:10" ht="37.5" customHeight="1">
      <c r="A93" s="102" t="s">
        <v>322</v>
      </c>
      <c r="B93" s="98" t="s">
        <v>432</v>
      </c>
      <c r="C93" s="98" t="s">
        <v>20</v>
      </c>
      <c r="D93" s="99" t="s">
        <v>433</v>
      </c>
      <c r="E93" s="98" t="s">
        <v>21</v>
      </c>
      <c r="F93" s="108">
        <v>460</v>
      </c>
      <c r="G93" s="106">
        <v>10.85</v>
      </c>
      <c r="H93" s="106">
        <v>12.93</v>
      </c>
      <c r="I93" s="106">
        <v>5947.8</v>
      </c>
      <c r="J93" s="103">
        <v>2.3910537877113278E-3</v>
      </c>
    </row>
    <row r="94" spans="1:10" ht="30" customHeight="1">
      <c r="A94" s="102" t="s">
        <v>323</v>
      </c>
      <c r="B94" s="98" t="s">
        <v>324</v>
      </c>
      <c r="C94" s="98" t="s">
        <v>19</v>
      </c>
      <c r="D94" s="99" t="s">
        <v>325</v>
      </c>
      <c r="E94" s="98" t="s">
        <v>212</v>
      </c>
      <c r="F94" s="108">
        <v>48</v>
      </c>
      <c r="G94" s="106">
        <v>2714.39</v>
      </c>
      <c r="H94" s="106">
        <v>3235.82</v>
      </c>
      <c r="I94" s="106">
        <v>155319.35999999999</v>
      </c>
      <c r="J94" s="103">
        <v>6.2439379944332241E-2</v>
      </c>
    </row>
    <row r="95" spans="1:10" ht="30" customHeight="1">
      <c r="A95" s="102" t="s">
        <v>326</v>
      </c>
      <c r="B95" s="98" t="s">
        <v>327</v>
      </c>
      <c r="C95" s="98" t="s">
        <v>19</v>
      </c>
      <c r="D95" s="99" t="s">
        <v>328</v>
      </c>
      <c r="E95" s="98" t="s">
        <v>212</v>
      </c>
      <c r="F95" s="108">
        <v>30</v>
      </c>
      <c r="G95" s="106">
        <v>223.48</v>
      </c>
      <c r="H95" s="106">
        <v>266.41000000000003</v>
      </c>
      <c r="I95" s="106">
        <v>7992.3</v>
      </c>
      <c r="J95" s="103">
        <v>3.2129559143759452E-3</v>
      </c>
    </row>
    <row r="96" spans="1:10" ht="48" customHeight="1">
      <c r="A96" s="102" t="s">
        <v>329</v>
      </c>
      <c r="B96" s="98" t="s">
        <v>434</v>
      </c>
      <c r="C96" s="98" t="s">
        <v>20</v>
      </c>
      <c r="D96" s="99" t="s">
        <v>435</v>
      </c>
      <c r="E96" s="98" t="s">
        <v>30</v>
      </c>
      <c r="F96" s="108">
        <v>30</v>
      </c>
      <c r="G96" s="106">
        <v>87.35</v>
      </c>
      <c r="H96" s="106">
        <v>104.12</v>
      </c>
      <c r="I96" s="106">
        <v>3123.6</v>
      </c>
      <c r="J96" s="103">
        <v>1.2557072550010262E-3</v>
      </c>
    </row>
    <row r="97" spans="1:10" ht="30" customHeight="1">
      <c r="A97" s="102" t="s">
        <v>332</v>
      </c>
      <c r="B97" s="98" t="s">
        <v>333</v>
      </c>
      <c r="C97" s="98" t="s">
        <v>19</v>
      </c>
      <c r="D97" s="99" t="s">
        <v>334</v>
      </c>
      <c r="E97" s="98" t="s">
        <v>212</v>
      </c>
      <c r="F97" s="108">
        <v>24</v>
      </c>
      <c r="G97" s="106">
        <v>133.62</v>
      </c>
      <c r="H97" s="106">
        <v>159.28</v>
      </c>
      <c r="I97" s="106">
        <v>3822.72</v>
      </c>
      <c r="J97" s="103">
        <v>1.5367579836846981E-3</v>
      </c>
    </row>
    <row r="98" spans="1:10" ht="30" customHeight="1">
      <c r="A98" s="102" t="s">
        <v>335</v>
      </c>
      <c r="B98" s="98" t="s">
        <v>28</v>
      </c>
      <c r="C98" s="98" t="s">
        <v>9</v>
      </c>
      <c r="D98" s="99" t="s">
        <v>29</v>
      </c>
      <c r="E98" s="98" t="s">
        <v>30</v>
      </c>
      <c r="F98" s="108">
        <v>24</v>
      </c>
      <c r="G98" s="106">
        <v>100.68</v>
      </c>
      <c r="H98" s="106">
        <v>120.02</v>
      </c>
      <c r="I98" s="106">
        <v>2880.48</v>
      </c>
      <c r="J98" s="103">
        <v>1.1579714540547305E-3</v>
      </c>
    </row>
    <row r="99" spans="1:10" ht="39" customHeight="1">
      <c r="A99" s="102" t="s">
        <v>336</v>
      </c>
      <c r="B99" s="98" t="s">
        <v>436</v>
      </c>
      <c r="C99" s="98" t="s">
        <v>20</v>
      </c>
      <c r="D99" s="99" t="s">
        <v>437</v>
      </c>
      <c r="E99" s="98" t="s">
        <v>30</v>
      </c>
      <c r="F99" s="108">
        <v>24</v>
      </c>
      <c r="G99" s="106">
        <v>87.13</v>
      </c>
      <c r="H99" s="106">
        <v>103.86</v>
      </c>
      <c r="I99" s="106">
        <v>2492.64</v>
      </c>
      <c r="J99" s="103">
        <v>1.0020572839370464E-3</v>
      </c>
    </row>
    <row r="100" spans="1:10" ht="30" customHeight="1">
      <c r="A100" s="1" t="s">
        <v>50</v>
      </c>
      <c r="B100" s="2"/>
      <c r="C100" s="2"/>
      <c r="D100" s="199" t="s">
        <v>337</v>
      </c>
      <c r="E100" s="2"/>
      <c r="F100" s="208"/>
      <c r="G100" s="207"/>
      <c r="H100" s="207"/>
      <c r="I100" s="207">
        <v>657220.85</v>
      </c>
      <c r="J100" s="202">
        <v>0.26420700137115544</v>
      </c>
    </row>
    <row r="101" spans="1:10" ht="30" customHeight="1">
      <c r="A101" s="1" t="s">
        <v>51</v>
      </c>
      <c r="B101" s="2"/>
      <c r="C101" s="2"/>
      <c r="D101" s="199" t="s">
        <v>237</v>
      </c>
      <c r="E101" s="2"/>
      <c r="F101" s="208"/>
      <c r="G101" s="207"/>
      <c r="H101" s="207"/>
      <c r="I101" s="207">
        <v>2381.4699999999998</v>
      </c>
      <c r="J101" s="202">
        <v>9.5736623017265141E-4</v>
      </c>
    </row>
    <row r="102" spans="1:10" ht="30" customHeight="1">
      <c r="A102" s="102" t="s">
        <v>232</v>
      </c>
      <c r="B102" s="98" t="s">
        <v>258</v>
      </c>
      <c r="C102" s="98" t="s">
        <v>9</v>
      </c>
      <c r="D102" s="99" t="s">
        <v>259</v>
      </c>
      <c r="E102" s="98" t="s">
        <v>260</v>
      </c>
      <c r="F102" s="108">
        <v>30</v>
      </c>
      <c r="G102" s="106">
        <v>11.88</v>
      </c>
      <c r="H102" s="106">
        <v>14.16</v>
      </c>
      <c r="I102" s="106">
        <v>424.8</v>
      </c>
      <c r="J102" s="103">
        <v>1.7077232741850298E-4</v>
      </c>
    </row>
    <row r="103" spans="1:10" ht="30" customHeight="1">
      <c r="A103" s="102" t="s">
        <v>233</v>
      </c>
      <c r="B103" s="98" t="s">
        <v>338</v>
      </c>
      <c r="C103" s="98" t="s">
        <v>9</v>
      </c>
      <c r="D103" s="99" t="s">
        <v>339</v>
      </c>
      <c r="E103" s="98" t="s">
        <v>10</v>
      </c>
      <c r="F103" s="108">
        <v>20</v>
      </c>
      <c r="G103" s="106">
        <v>30.23</v>
      </c>
      <c r="H103" s="106">
        <v>36.03</v>
      </c>
      <c r="I103" s="106">
        <v>720.6</v>
      </c>
      <c r="J103" s="103">
        <v>2.8968582659551141E-4</v>
      </c>
    </row>
    <row r="104" spans="1:10" ht="30" customHeight="1">
      <c r="A104" s="102" t="s">
        <v>234</v>
      </c>
      <c r="B104" s="98" t="s">
        <v>248</v>
      </c>
      <c r="C104" s="98" t="s">
        <v>9</v>
      </c>
      <c r="D104" s="99" t="s">
        <v>249</v>
      </c>
      <c r="E104" s="98" t="s">
        <v>16</v>
      </c>
      <c r="F104" s="108">
        <v>6</v>
      </c>
      <c r="G104" s="106">
        <v>108.82</v>
      </c>
      <c r="H104" s="106">
        <v>129.72</v>
      </c>
      <c r="I104" s="106">
        <v>778.32</v>
      </c>
      <c r="J104" s="103">
        <v>3.1288963718542666E-4</v>
      </c>
    </row>
    <row r="105" spans="1:10" ht="30" customHeight="1">
      <c r="A105" s="102" t="s">
        <v>235</v>
      </c>
      <c r="B105" s="98" t="s">
        <v>24</v>
      </c>
      <c r="C105" s="98" t="s">
        <v>9</v>
      </c>
      <c r="D105" s="99" t="s">
        <v>25</v>
      </c>
      <c r="E105" s="98" t="s">
        <v>16</v>
      </c>
      <c r="F105" s="108">
        <v>5</v>
      </c>
      <c r="G105" s="106">
        <v>76.8</v>
      </c>
      <c r="H105" s="106">
        <v>91.55</v>
      </c>
      <c r="I105" s="106">
        <v>457.75</v>
      </c>
      <c r="J105" s="103">
        <v>1.8401843897321031E-4</v>
      </c>
    </row>
    <row r="106" spans="1:10" ht="30" customHeight="1">
      <c r="A106" s="1" t="s">
        <v>52</v>
      </c>
      <c r="B106" s="2"/>
      <c r="C106" s="2"/>
      <c r="D106" s="199" t="s">
        <v>207</v>
      </c>
      <c r="E106" s="2"/>
      <c r="F106" s="208"/>
      <c r="G106" s="207"/>
      <c r="H106" s="207"/>
      <c r="I106" s="207">
        <v>4195.92</v>
      </c>
      <c r="J106" s="202">
        <v>1.6867867798066032E-3</v>
      </c>
    </row>
    <row r="107" spans="1:10" ht="30" customHeight="1">
      <c r="A107" s="102" t="s">
        <v>236</v>
      </c>
      <c r="B107" s="98" t="s">
        <v>340</v>
      </c>
      <c r="C107" s="98" t="s">
        <v>9</v>
      </c>
      <c r="D107" s="99" t="s">
        <v>341</v>
      </c>
      <c r="E107" s="98" t="s">
        <v>16</v>
      </c>
      <c r="F107" s="108">
        <v>2</v>
      </c>
      <c r="G107" s="106">
        <v>1759.89</v>
      </c>
      <c r="H107" s="106">
        <v>2097.96</v>
      </c>
      <c r="I107" s="106">
        <v>4195.92</v>
      </c>
      <c r="J107" s="103">
        <v>1.6867867798066032E-3</v>
      </c>
    </row>
    <row r="108" spans="1:10" ht="30" customHeight="1">
      <c r="A108" s="1" t="s">
        <v>342</v>
      </c>
      <c r="B108" s="2"/>
      <c r="C108" s="2"/>
      <c r="D108" s="199" t="s">
        <v>217</v>
      </c>
      <c r="E108" s="2"/>
      <c r="F108" s="208"/>
      <c r="G108" s="207"/>
      <c r="H108" s="207"/>
      <c r="I108" s="207">
        <v>31163.01</v>
      </c>
      <c r="J108" s="202">
        <v>1.2527730101379668E-2</v>
      </c>
    </row>
    <row r="109" spans="1:10" ht="30" customHeight="1">
      <c r="A109" s="102" t="s">
        <v>343</v>
      </c>
      <c r="B109" s="98" t="s">
        <v>344</v>
      </c>
      <c r="C109" s="98" t="s">
        <v>9</v>
      </c>
      <c r="D109" s="99" t="s">
        <v>345</v>
      </c>
      <c r="E109" s="98" t="s">
        <v>219</v>
      </c>
      <c r="F109" s="108">
        <v>30</v>
      </c>
      <c r="G109" s="106">
        <v>107.9</v>
      </c>
      <c r="H109" s="106">
        <v>128.62</v>
      </c>
      <c r="I109" s="106">
        <v>3858.6</v>
      </c>
      <c r="J109" s="103">
        <v>1.551181974051402E-3</v>
      </c>
    </row>
    <row r="110" spans="1:10" ht="30" customHeight="1">
      <c r="A110" s="102" t="s">
        <v>346</v>
      </c>
      <c r="B110" s="98" t="s">
        <v>252</v>
      </c>
      <c r="C110" s="98" t="s">
        <v>9</v>
      </c>
      <c r="D110" s="99" t="s">
        <v>411</v>
      </c>
      <c r="E110" s="98" t="s">
        <v>16</v>
      </c>
      <c r="F110" s="108">
        <v>7</v>
      </c>
      <c r="G110" s="106">
        <v>3272.07</v>
      </c>
      <c r="H110" s="106">
        <v>3900.63</v>
      </c>
      <c r="I110" s="106">
        <v>27304.41</v>
      </c>
      <c r="J110" s="103">
        <v>1.0976548127328265E-2</v>
      </c>
    </row>
    <row r="111" spans="1:10" ht="30" customHeight="1">
      <c r="A111" s="1" t="s">
        <v>347</v>
      </c>
      <c r="B111" s="2"/>
      <c r="C111" s="2"/>
      <c r="D111" s="199" t="s">
        <v>348</v>
      </c>
      <c r="E111" s="2"/>
      <c r="F111" s="208"/>
      <c r="G111" s="207"/>
      <c r="H111" s="207"/>
      <c r="I111" s="207">
        <v>49028.4</v>
      </c>
      <c r="J111" s="202">
        <v>1.9709731585699934E-2</v>
      </c>
    </row>
    <row r="112" spans="1:10" ht="30" customHeight="1">
      <c r="A112" s="102" t="s">
        <v>349</v>
      </c>
      <c r="B112" s="98" t="s">
        <v>438</v>
      </c>
      <c r="C112" s="98" t="s">
        <v>34</v>
      </c>
      <c r="D112" s="99" t="s">
        <v>439</v>
      </c>
      <c r="E112" s="98" t="s">
        <v>10</v>
      </c>
      <c r="F112" s="108">
        <v>60</v>
      </c>
      <c r="G112" s="106">
        <v>302.3</v>
      </c>
      <c r="H112" s="106">
        <v>360.37</v>
      </c>
      <c r="I112" s="106">
        <v>21622.2</v>
      </c>
      <c r="J112" s="103">
        <v>8.6922632248313449E-3</v>
      </c>
    </row>
    <row r="113" spans="1:10" ht="30" customHeight="1">
      <c r="A113" s="102" t="s">
        <v>350</v>
      </c>
      <c r="B113" s="98" t="s">
        <v>351</v>
      </c>
      <c r="C113" s="98" t="s">
        <v>9</v>
      </c>
      <c r="D113" s="99" t="s">
        <v>352</v>
      </c>
      <c r="E113" s="98" t="s">
        <v>10</v>
      </c>
      <c r="F113" s="108">
        <v>10</v>
      </c>
      <c r="G113" s="106">
        <v>352.68</v>
      </c>
      <c r="H113" s="106">
        <v>420.42</v>
      </c>
      <c r="I113" s="106">
        <v>4204.2</v>
      </c>
      <c r="J113" s="103">
        <v>1.6901153929681503E-3</v>
      </c>
    </row>
    <row r="114" spans="1:10" ht="30" customHeight="1">
      <c r="A114" s="102" t="s">
        <v>353</v>
      </c>
      <c r="B114" s="98" t="s">
        <v>354</v>
      </c>
      <c r="C114" s="98" t="s">
        <v>9</v>
      </c>
      <c r="D114" s="99" t="s">
        <v>355</v>
      </c>
      <c r="E114" s="98" t="s">
        <v>10</v>
      </c>
      <c r="F114" s="108">
        <v>20</v>
      </c>
      <c r="G114" s="106">
        <v>973.16</v>
      </c>
      <c r="H114" s="106">
        <v>1160.0999999999999</v>
      </c>
      <c r="I114" s="106">
        <v>23202</v>
      </c>
      <c r="J114" s="103">
        <v>9.3273529679004392E-3</v>
      </c>
    </row>
    <row r="115" spans="1:10" ht="30" customHeight="1">
      <c r="A115" s="1" t="s">
        <v>356</v>
      </c>
      <c r="B115" s="2"/>
      <c r="C115" s="2"/>
      <c r="D115" s="199" t="s">
        <v>357</v>
      </c>
      <c r="E115" s="2"/>
      <c r="F115" s="208"/>
      <c r="G115" s="207"/>
      <c r="H115" s="207"/>
      <c r="I115" s="207">
        <v>9129.24</v>
      </c>
      <c r="J115" s="202">
        <v>3.6700130940727264E-3</v>
      </c>
    </row>
    <row r="116" spans="1:10" ht="30" customHeight="1">
      <c r="A116" s="102" t="s">
        <v>358</v>
      </c>
      <c r="B116" s="98" t="s">
        <v>359</v>
      </c>
      <c r="C116" s="98" t="s">
        <v>9</v>
      </c>
      <c r="D116" s="99" t="s">
        <v>360</v>
      </c>
      <c r="E116" s="98" t="s">
        <v>10</v>
      </c>
      <c r="F116" s="108">
        <v>12</v>
      </c>
      <c r="G116" s="106">
        <v>638.17999999999995</v>
      </c>
      <c r="H116" s="106">
        <v>760.77</v>
      </c>
      <c r="I116" s="106">
        <v>9129.24</v>
      </c>
      <c r="J116" s="103">
        <v>3.6700130940727264E-3</v>
      </c>
    </row>
    <row r="117" spans="1:10" ht="30" customHeight="1">
      <c r="A117" s="1" t="s">
        <v>361</v>
      </c>
      <c r="B117" s="2"/>
      <c r="C117" s="2"/>
      <c r="D117" s="199" t="s">
        <v>362</v>
      </c>
      <c r="E117" s="2"/>
      <c r="F117" s="208"/>
      <c r="G117" s="207"/>
      <c r="H117" s="207"/>
      <c r="I117" s="207">
        <v>5507.64</v>
      </c>
      <c r="J117" s="202">
        <v>2.2141066416743026E-3</v>
      </c>
    </row>
    <row r="118" spans="1:10" ht="30" customHeight="1">
      <c r="A118" s="102" t="s">
        <v>363</v>
      </c>
      <c r="B118" s="98" t="s">
        <v>364</v>
      </c>
      <c r="C118" s="98" t="s">
        <v>9</v>
      </c>
      <c r="D118" s="99" t="s">
        <v>365</v>
      </c>
      <c r="E118" s="98" t="s">
        <v>10</v>
      </c>
      <c r="F118" s="108">
        <v>6</v>
      </c>
      <c r="G118" s="106">
        <v>770.02</v>
      </c>
      <c r="H118" s="106">
        <v>917.94</v>
      </c>
      <c r="I118" s="106">
        <v>5507.64</v>
      </c>
      <c r="J118" s="103">
        <v>2.2141066416743026E-3</v>
      </c>
    </row>
    <row r="119" spans="1:10" ht="30" customHeight="1">
      <c r="A119" s="1" t="s">
        <v>366</v>
      </c>
      <c r="B119" s="2"/>
      <c r="C119" s="2"/>
      <c r="D119" s="199" t="s">
        <v>208</v>
      </c>
      <c r="E119" s="2"/>
      <c r="F119" s="208"/>
      <c r="G119" s="207"/>
      <c r="H119" s="207"/>
      <c r="I119" s="207">
        <v>420019.35</v>
      </c>
      <c r="J119" s="202">
        <v>0.16885047542445103</v>
      </c>
    </row>
    <row r="120" spans="1:10" ht="30" customHeight="1">
      <c r="A120" s="102" t="s">
        <v>367</v>
      </c>
      <c r="B120" s="98" t="s">
        <v>368</v>
      </c>
      <c r="C120" s="98" t="s">
        <v>34</v>
      </c>
      <c r="D120" s="99" t="s">
        <v>369</v>
      </c>
      <c r="E120" s="98" t="s">
        <v>10</v>
      </c>
      <c r="F120" s="108">
        <v>645</v>
      </c>
      <c r="G120" s="106">
        <v>325.25</v>
      </c>
      <c r="H120" s="106">
        <v>387.73</v>
      </c>
      <c r="I120" s="106">
        <v>250085.85</v>
      </c>
      <c r="J120" s="103">
        <v>0.10053611737037341</v>
      </c>
    </row>
    <row r="121" spans="1:10" ht="30" customHeight="1">
      <c r="A121" s="102" t="s">
        <v>370</v>
      </c>
      <c r="B121" s="98" t="s">
        <v>371</v>
      </c>
      <c r="C121" s="98" t="s">
        <v>9</v>
      </c>
      <c r="D121" s="99" t="s">
        <v>372</v>
      </c>
      <c r="E121" s="98" t="s">
        <v>10</v>
      </c>
      <c r="F121" s="108">
        <v>75</v>
      </c>
      <c r="G121" s="106">
        <v>218.13</v>
      </c>
      <c r="H121" s="106">
        <v>260.02999999999997</v>
      </c>
      <c r="I121" s="106">
        <v>19502.25</v>
      </c>
      <c r="J121" s="103">
        <v>7.8400297137417602E-3</v>
      </c>
    </row>
    <row r="122" spans="1:10" ht="30" customHeight="1">
      <c r="A122" s="102" t="s">
        <v>373</v>
      </c>
      <c r="B122" s="98" t="s">
        <v>374</v>
      </c>
      <c r="C122" s="98" t="s">
        <v>9</v>
      </c>
      <c r="D122" s="99" t="s">
        <v>375</v>
      </c>
      <c r="E122" s="98" t="s">
        <v>10</v>
      </c>
      <c r="F122" s="108">
        <v>645</v>
      </c>
      <c r="G122" s="106">
        <v>32.17</v>
      </c>
      <c r="H122" s="106">
        <v>38.340000000000003</v>
      </c>
      <c r="I122" s="106">
        <v>24729.3</v>
      </c>
      <c r="J122" s="103">
        <v>9.9413373738945054E-3</v>
      </c>
    </row>
    <row r="123" spans="1:10" ht="59.25" customHeight="1">
      <c r="A123" s="102" t="s">
        <v>511</v>
      </c>
      <c r="B123" s="98" t="s">
        <v>512</v>
      </c>
      <c r="C123" s="98" t="s">
        <v>19</v>
      </c>
      <c r="D123" s="99" t="s">
        <v>513</v>
      </c>
      <c r="E123" s="98" t="s">
        <v>10</v>
      </c>
      <c r="F123" s="108">
        <v>1130</v>
      </c>
      <c r="G123" s="106">
        <v>91.26</v>
      </c>
      <c r="H123" s="106">
        <v>108.79</v>
      </c>
      <c r="I123" s="106">
        <v>122932.7</v>
      </c>
      <c r="J123" s="103">
        <v>4.9419734686536258E-2</v>
      </c>
    </row>
    <row r="124" spans="1:10" ht="30" customHeight="1">
      <c r="A124" s="102" t="s">
        <v>514</v>
      </c>
      <c r="B124" s="98" t="s">
        <v>515</v>
      </c>
      <c r="C124" s="98" t="s">
        <v>9</v>
      </c>
      <c r="D124" s="99" t="s">
        <v>516</v>
      </c>
      <c r="E124" s="98" t="s">
        <v>10</v>
      </c>
      <c r="F124" s="108">
        <v>583</v>
      </c>
      <c r="G124" s="106">
        <v>3.99</v>
      </c>
      <c r="H124" s="106">
        <v>4.75</v>
      </c>
      <c r="I124" s="106">
        <v>2769.25</v>
      </c>
      <c r="J124" s="103">
        <v>1.1132562799051069E-3</v>
      </c>
    </row>
    <row r="125" spans="1:10" ht="30" customHeight="1">
      <c r="A125" s="1" t="s">
        <v>376</v>
      </c>
      <c r="B125" s="2"/>
      <c r="C125" s="2"/>
      <c r="D125" s="199" t="s">
        <v>214</v>
      </c>
      <c r="E125" s="2"/>
      <c r="F125" s="208"/>
      <c r="G125" s="207"/>
      <c r="H125" s="207"/>
      <c r="I125" s="207">
        <v>24543.759999999998</v>
      </c>
      <c r="J125" s="202">
        <v>9.8667491026392575E-3</v>
      </c>
    </row>
    <row r="126" spans="1:10" ht="30" customHeight="1">
      <c r="A126" s="102" t="s">
        <v>377</v>
      </c>
      <c r="B126" s="98" t="s">
        <v>206</v>
      </c>
      <c r="C126" s="98" t="s">
        <v>20</v>
      </c>
      <c r="D126" s="99" t="s">
        <v>378</v>
      </c>
      <c r="E126" s="98" t="s">
        <v>10</v>
      </c>
      <c r="F126" s="108">
        <v>50</v>
      </c>
      <c r="G126" s="106">
        <v>64.31</v>
      </c>
      <c r="H126" s="106">
        <v>76.66</v>
      </c>
      <c r="I126" s="106">
        <v>3833</v>
      </c>
      <c r="J126" s="103">
        <v>1.5408906096871986E-3</v>
      </c>
    </row>
    <row r="127" spans="1:10" ht="30" customHeight="1">
      <c r="A127" s="102" t="s">
        <v>517</v>
      </c>
      <c r="B127" s="98" t="s">
        <v>484</v>
      </c>
      <c r="C127" s="98" t="s">
        <v>20</v>
      </c>
      <c r="D127" s="99" t="s">
        <v>485</v>
      </c>
      <c r="E127" s="98" t="s">
        <v>10</v>
      </c>
      <c r="F127" s="108">
        <v>825.13</v>
      </c>
      <c r="G127" s="106">
        <v>21.06</v>
      </c>
      <c r="H127" s="106">
        <v>25.1</v>
      </c>
      <c r="I127" s="106">
        <v>20710.759999999998</v>
      </c>
      <c r="J127" s="103">
        <v>8.3258584929520596E-3</v>
      </c>
    </row>
    <row r="128" spans="1:10" ht="30" customHeight="1">
      <c r="A128" s="1" t="s">
        <v>379</v>
      </c>
      <c r="B128" s="2"/>
      <c r="C128" s="2"/>
      <c r="D128" s="199" t="s">
        <v>380</v>
      </c>
      <c r="E128" s="2"/>
      <c r="F128" s="208"/>
      <c r="G128" s="207"/>
      <c r="H128" s="207"/>
      <c r="I128" s="207">
        <v>89536.22</v>
      </c>
      <c r="J128" s="202">
        <v>3.5994135305214489E-2</v>
      </c>
    </row>
    <row r="129" spans="1:10" ht="30" customHeight="1">
      <c r="A129" s="102" t="s">
        <v>381</v>
      </c>
      <c r="B129" s="98" t="s">
        <v>309</v>
      </c>
      <c r="C129" s="98" t="s">
        <v>9</v>
      </c>
      <c r="D129" s="99" t="s">
        <v>310</v>
      </c>
      <c r="E129" s="98" t="s">
        <v>30</v>
      </c>
      <c r="F129" s="108">
        <v>4</v>
      </c>
      <c r="G129" s="106">
        <v>91.22</v>
      </c>
      <c r="H129" s="106">
        <v>108.74</v>
      </c>
      <c r="I129" s="106">
        <v>434.96</v>
      </c>
      <c r="J129" s="103">
        <v>1.7485671265054628E-4</v>
      </c>
    </row>
    <row r="130" spans="1:10" ht="30" customHeight="1">
      <c r="A130" s="102" t="s">
        <v>382</v>
      </c>
      <c r="B130" s="98" t="s">
        <v>312</v>
      </c>
      <c r="C130" s="98" t="s">
        <v>9</v>
      </c>
      <c r="D130" s="99" t="s">
        <v>313</v>
      </c>
      <c r="E130" s="98" t="s">
        <v>30</v>
      </c>
      <c r="F130" s="108">
        <v>1</v>
      </c>
      <c r="G130" s="106">
        <v>671.78</v>
      </c>
      <c r="H130" s="106">
        <v>800.82</v>
      </c>
      <c r="I130" s="106">
        <v>800.82</v>
      </c>
      <c r="J130" s="103">
        <v>3.2193478164615244E-4</v>
      </c>
    </row>
    <row r="131" spans="1:10" ht="30" customHeight="1">
      <c r="A131" s="102" t="s">
        <v>383</v>
      </c>
      <c r="B131" s="98" t="s">
        <v>315</v>
      </c>
      <c r="C131" s="98" t="s">
        <v>9</v>
      </c>
      <c r="D131" s="99" t="s">
        <v>316</v>
      </c>
      <c r="E131" s="98" t="s">
        <v>30</v>
      </c>
      <c r="F131" s="108">
        <v>3</v>
      </c>
      <c r="G131" s="106">
        <v>67.33</v>
      </c>
      <c r="H131" s="106">
        <v>80.260000000000005</v>
      </c>
      <c r="I131" s="106">
        <v>240.78</v>
      </c>
      <c r="J131" s="103">
        <v>9.6795105922380293E-5</v>
      </c>
    </row>
    <row r="132" spans="1:10" ht="46.5" customHeight="1">
      <c r="A132" s="102" t="s">
        <v>384</v>
      </c>
      <c r="B132" s="98" t="s">
        <v>422</v>
      </c>
      <c r="C132" s="98" t="s">
        <v>20</v>
      </c>
      <c r="D132" s="99" t="s">
        <v>423</v>
      </c>
      <c r="E132" s="98" t="s">
        <v>21</v>
      </c>
      <c r="F132" s="108">
        <v>300</v>
      </c>
      <c r="G132" s="106">
        <v>26.22</v>
      </c>
      <c r="H132" s="106">
        <v>31.25</v>
      </c>
      <c r="I132" s="106">
        <v>9375</v>
      </c>
      <c r="J132" s="103">
        <v>3.7688101919690809E-3</v>
      </c>
    </row>
    <row r="133" spans="1:10" ht="45.75" customHeight="1">
      <c r="A133" s="102" t="s">
        <v>385</v>
      </c>
      <c r="B133" s="98" t="s">
        <v>424</v>
      </c>
      <c r="C133" s="98" t="s">
        <v>20</v>
      </c>
      <c r="D133" s="99" t="s">
        <v>425</v>
      </c>
      <c r="E133" s="98" t="s">
        <v>21</v>
      </c>
      <c r="F133" s="108">
        <v>400</v>
      </c>
      <c r="G133" s="106">
        <v>20.05</v>
      </c>
      <c r="H133" s="106">
        <v>23.9</v>
      </c>
      <c r="I133" s="106">
        <v>9560</v>
      </c>
      <c r="J133" s="103">
        <v>3.8431813797572705E-3</v>
      </c>
    </row>
    <row r="134" spans="1:10" ht="50.25" customHeight="1">
      <c r="A134" s="102" t="s">
        <v>386</v>
      </c>
      <c r="B134" s="98" t="s">
        <v>426</v>
      </c>
      <c r="C134" s="98" t="s">
        <v>20</v>
      </c>
      <c r="D134" s="99" t="s">
        <v>427</v>
      </c>
      <c r="E134" s="98" t="s">
        <v>21</v>
      </c>
      <c r="F134" s="108">
        <v>800</v>
      </c>
      <c r="G134" s="106">
        <v>4.9000000000000004</v>
      </c>
      <c r="H134" s="106">
        <v>5.84</v>
      </c>
      <c r="I134" s="106">
        <v>4672</v>
      </c>
      <c r="J134" s="103">
        <v>1.8781739964671515E-3</v>
      </c>
    </row>
    <row r="135" spans="1:10" ht="51.75" customHeight="1">
      <c r="A135" s="102" t="s">
        <v>387</v>
      </c>
      <c r="B135" s="98" t="s">
        <v>428</v>
      </c>
      <c r="C135" s="98" t="s">
        <v>20</v>
      </c>
      <c r="D135" s="99" t="s">
        <v>429</v>
      </c>
      <c r="E135" s="98" t="s">
        <v>21</v>
      </c>
      <c r="F135" s="108">
        <v>1500</v>
      </c>
      <c r="G135" s="106">
        <v>7.2</v>
      </c>
      <c r="H135" s="106">
        <v>8.58</v>
      </c>
      <c r="I135" s="106">
        <v>12870</v>
      </c>
      <c r="J135" s="103">
        <v>5.1738226315351538E-3</v>
      </c>
    </row>
    <row r="136" spans="1:10" ht="44.25" customHeight="1">
      <c r="A136" s="102" t="s">
        <v>388</v>
      </c>
      <c r="B136" s="98" t="s">
        <v>430</v>
      </c>
      <c r="C136" s="98" t="s">
        <v>20</v>
      </c>
      <c r="D136" s="99" t="s">
        <v>431</v>
      </c>
      <c r="E136" s="98" t="s">
        <v>21</v>
      </c>
      <c r="F136" s="108">
        <v>2500</v>
      </c>
      <c r="G136" s="106">
        <v>10.19</v>
      </c>
      <c r="H136" s="106">
        <v>12.14</v>
      </c>
      <c r="I136" s="106">
        <v>30350</v>
      </c>
      <c r="J136" s="103">
        <v>1.2200894861467904E-2</v>
      </c>
    </row>
    <row r="137" spans="1:10" ht="31.5" customHeight="1">
      <c r="A137" s="102" t="s">
        <v>389</v>
      </c>
      <c r="B137" s="98" t="s">
        <v>432</v>
      </c>
      <c r="C137" s="98" t="s">
        <v>20</v>
      </c>
      <c r="D137" s="99" t="s">
        <v>433</v>
      </c>
      <c r="E137" s="98" t="s">
        <v>21</v>
      </c>
      <c r="F137" s="108">
        <v>450</v>
      </c>
      <c r="G137" s="106">
        <v>10.85</v>
      </c>
      <c r="H137" s="106">
        <v>12.93</v>
      </c>
      <c r="I137" s="106">
        <v>5818.5</v>
      </c>
      <c r="J137" s="103">
        <v>2.3390743575436904E-3</v>
      </c>
    </row>
    <row r="138" spans="1:10" ht="30" customHeight="1">
      <c r="A138" s="102" t="s">
        <v>390</v>
      </c>
      <c r="B138" s="98" t="s">
        <v>391</v>
      </c>
      <c r="C138" s="98" t="s">
        <v>9</v>
      </c>
      <c r="D138" s="99" t="s">
        <v>392</v>
      </c>
      <c r="E138" s="98" t="s">
        <v>33</v>
      </c>
      <c r="F138" s="108">
        <v>6</v>
      </c>
      <c r="G138" s="106">
        <v>103.03</v>
      </c>
      <c r="H138" s="106">
        <v>122.82</v>
      </c>
      <c r="I138" s="106">
        <v>736.92</v>
      </c>
      <c r="J138" s="103">
        <v>2.9624657137769121E-4</v>
      </c>
    </row>
    <row r="139" spans="1:10" ht="30" customHeight="1">
      <c r="A139" s="102" t="s">
        <v>393</v>
      </c>
      <c r="B139" s="98" t="s">
        <v>31</v>
      </c>
      <c r="C139" s="98" t="s">
        <v>9</v>
      </c>
      <c r="D139" s="99" t="s">
        <v>32</v>
      </c>
      <c r="E139" s="98" t="s">
        <v>33</v>
      </c>
      <c r="F139" s="108">
        <v>15</v>
      </c>
      <c r="G139" s="106">
        <v>255.83</v>
      </c>
      <c r="H139" s="106">
        <v>304.97000000000003</v>
      </c>
      <c r="I139" s="106">
        <v>4574.55</v>
      </c>
      <c r="J139" s="103">
        <v>1.838998470791697E-3</v>
      </c>
    </row>
    <row r="140" spans="1:10" ht="30" customHeight="1">
      <c r="A140" s="102" t="s">
        <v>394</v>
      </c>
      <c r="B140" s="98" t="s">
        <v>330</v>
      </c>
      <c r="C140" s="98" t="s">
        <v>9</v>
      </c>
      <c r="D140" s="99" t="s">
        <v>331</v>
      </c>
      <c r="E140" s="98" t="s">
        <v>30</v>
      </c>
      <c r="F140" s="108">
        <v>25</v>
      </c>
      <c r="G140" s="106">
        <v>112.99</v>
      </c>
      <c r="H140" s="106">
        <v>134.69</v>
      </c>
      <c r="I140" s="106">
        <v>3367.25</v>
      </c>
      <c r="J140" s="103">
        <v>1.3536561193501747E-3</v>
      </c>
    </row>
    <row r="141" spans="1:10" ht="30" customHeight="1">
      <c r="A141" s="102" t="s">
        <v>395</v>
      </c>
      <c r="B141" s="98" t="s">
        <v>333</v>
      </c>
      <c r="C141" s="98" t="s">
        <v>19</v>
      </c>
      <c r="D141" s="99" t="s">
        <v>334</v>
      </c>
      <c r="E141" s="98" t="s">
        <v>212</v>
      </c>
      <c r="F141" s="108">
        <v>22</v>
      </c>
      <c r="G141" s="106">
        <v>133.62</v>
      </c>
      <c r="H141" s="106">
        <v>159.28</v>
      </c>
      <c r="I141" s="106">
        <v>3504.16</v>
      </c>
      <c r="J141" s="103">
        <v>1.4086948183776398E-3</v>
      </c>
    </row>
    <row r="142" spans="1:10" ht="30" customHeight="1">
      <c r="A142" s="102" t="s">
        <v>396</v>
      </c>
      <c r="B142" s="98" t="s">
        <v>28</v>
      </c>
      <c r="C142" s="98" t="s">
        <v>9</v>
      </c>
      <c r="D142" s="99" t="s">
        <v>29</v>
      </c>
      <c r="E142" s="98" t="s">
        <v>30</v>
      </c>
      <c r="F142" s="108">
        <v>20</v>
      </c>
      <c r="G142" s="106">
        <v>100.68</v>
      </c>
      <c r="H142" s="106">
        <v>120.02</v>
      </c>
      <c r="I142" s="106">
        <v>2400.4</v>
      </c>
      <c r="J142" s="103">
        <v>9.649762117122753E-4</v>
      </c>
    </row>
    <row r="143" spans="1:10" ht="45.75" customHeight="1">
      <c r="A143" s="102" t="s">
        <v>397</v>
      </c>
      <c r="B143" s="98" t="s">
        <v>436</v>
      </c>
      <c r="C143" s="98" t="s">
        <v>20</v>
      </c>
      <c r="D143" s="99" t="s">
        <v>437</v>
      </c>
      <c r="E143" s="98" t="s">
        <v>30</v>
      </c>
      <c r="F143" s="108">
        <v>8</v>
      </c>
      <c r="G143" s="106">
        <v>87.13</v>
      </c>
      <c r="H143" s="106">
        <v>103.86</v>
      </c>
      <c r="I143" s="106">
        <v>830.88</v>
      </c>
      <c r="J143" s="103">
        <v>3.3401909464568209E-4</v>
      </c>
    </row>
    <row r="144" spans="1:10" ht="30" customHeight="1">
      <c r="A144" s="1" t="s">
        <v>398</v>
      </c>
      <c r="B144" s="2"/>
      <c r="C144" s="2"/>
      <c r="D144" s="199" t="s">
        <v>399</v>
      </c>
      <c r="E144" s="2"/>
      <c r="F144" s="208"/>
      <c r="G144" s="207"/>
      <c r="H144" s="207"/>
      <c r="I144" s="207">
        <v>21715.84</v>
      </c>
      <c r="J144" s="202">
        <v>8.7299071060447826E-3</v>
      </c>
    </row>
    <row r="145" spans="1:10" ht="30" customHeight="1">
      <c r="A145" s="102" t="s">
        <v>400</v>
      </c>
      <c r="B145" s="98" t="s">
        <v>401</v>
      </c>
      <c r="C145" s="98" t="s">
        <v>9</v>
      </c>
      <c r="D145" s="99" t="s">
        <v>402</v>
      </c>
      <c r="E145" s="98" t="s">
        <v>21</v>
      </c>
      <c r="F145" s="108">
        <v>45</v>
      </c>
      <c r="G145" s="106">
        <v>53.99</v>
      </c>
      <c r="H145" s="106">
        <v>64.36</v>
      </c>
      <c r="I145" s="106">
        <v>2896.2</v>
      </c>
      <c r="J145" s="103">
        <v>1.1642909949846241E-3</v>
      </c>
    </row>
    <row r="146" spans="1:10" ht="30" customHeight="1">
      <c r="A146" s="102" t="s">
        <v>403</v>
      </c>
      <c r="B146" s="98" t="s">
        <v>53</v>
      </c>
      <c r="C146" s="98" t="s">
        <v>9</v>
      </c>
      <c r="D146" s="99" t="s">
        <v>54</v>
      </c>
      <c r="E146" s="98" t="s">
        <v>30</v>
      </c>
      <c r="F146" s="108">
        <v>10</v>
      </c>
      <c r="G146" s="106">
        <v>1013.49</v>
      </c>
      <c r="H146" s="106">
        <v>1208.18</v>
      </c>
      <c r="I146" s="106">
        <v>12081.8</v>
      </c>
      <c r="J146" s="103">
        <v>4.8569611709154172E-3</v>
      </c>
    </row>
    <row r="147" spans="1:10" ht="30" customHeight="1">
      <c r="A147" s="102" t="s">
        <v>404</v>
      </c>
      <c r="B147" s="98" t="s">
        <v>405</v>
      </c>
      <c r="C147" s="98" t="s">
        <v>9</v>
      </c>
      <c r="D147" s="99" t="s">
        <v>406</v>
      </c>
      <c r="E147" s="98" t="s">
        <v>30</v>
      </c>
      <c r="F147" s="108">
        <v>15</v>
      </c>
      <c r="G147" s="106">
        <v>47.65</v>
      </c>
      <c r="H147" s="106">
        <v>56.8</v>
      </c>
      <c r="I147" s="106">
        <v>852</v>
      </c>
      <c r="J147" s="103">
        <v>3.4250947024615008E-4</v>
      </c>
    </row>
    <row r="148" spans="1:10" ht="30" customHeight="1">
      <c r="A148" s="102" t="s">
        <v>407</v>
      </c>
      <c r="B148" s="98" t="s">
        <v>408</v>
      </c>
      <c r="C148" s="98" t="s">
        <v>9</v>
      </c>
      <c r="D148" s="99" t="s">
        <v>409</v>
      </c>
      <c r="E148" s="98" t="s">
        <v>10</v>
      </c>
      <c r="F148" s="108">
        <v>100</v>
      </c>
      <c r="G148" s="106">
        <v>7.68</v>
      </c>
      <c r="H148" s="106">
        <v>9.15</v>
      </c>
      <c r="I148" s="106">
        <v>915</v>
      </c>
      <c r="J148" s="103">
        <v>3.6783587473618226E-4</v>
      </c>
    </row>
    <row r="149" spans="1:10" ht="30" customHeight="1">
      <c r="A149" s="102" t="s">
        <v>518</v>
      </c>
      <c r="B149" s="98" t="s">
        <v>519</v>
      </c>
      <c r="C149" s="98" t="s">
        <v>19</v>
      </c>
      <c r="D149" s="99" t="s">
        <v>520</v>
      </c>
      <c r="E149" s="98" t="s">
        <v>489</v>
      </c>
      <c r="F149" s="108">
        <v>4</v>
      </c>
      <c r="G149" s="106">
        <v>221</v>
      </c>
      <c r="H149" s="106">
        <v>263.45</v>
      </c>
      <c r="I149" s="106">
        <v>1053.8</v>
      </c>
      <c r="J149" s="103">
        <v>4.236343658983485E-4</v>
      </c>
    </row>
    <row r="150" spans="1:10" ht="30" customHeight="1">
      <c r="A150" s="102" t="s">
        <v>521</v>
      </c>
      <c r="B150" s="98" t="s">
        <v>522</v>
      </c>
      <c r="C150" s="98" t="s">
        <v>9</v>
      </c>
      <c r="D150" s="99" t="s">
        <v>523</v>
      </c>
      <c r="E150" s="98" t="s">
        <v>30</v>
      </c>
      <c r="F150" s="108">
        <v>3</v>
      </c>
      <c r="G150" s="106">
        <v>1095.28</v>
      </c>
      <c r="H150" s="106">
        <v>1305.68</v>
      </c>
      <c r="I150" s="106">
        <v>3917.04</v>
      </c>
      <c r="J150" s="103">
        <v>1.5746752292640606E-3</v>
      </c>
    </row>
    <row r="151" spans="1:10" ht="30" customHeight="1">
      <c r="A151" s="1" t="s">
        <v>447</v>
      </c>
      <c r="B151" s="2"/>
      <c r="C151" s="2"/>
      <c r="D151" s="199" t="s">
        <v>448</v>
      </c>
      <c r="E151" s="2"/>
      <c r="F151" s="208"/>
      <c r="G151" s="207"/>
      <c r="H151" s="207"/>
      <c r="I151" s="207">
        <v>45004.53</v>
      </c>
      <c r="J151" s="202">
        <v>1.8092110010536348E-2</v>
      </c>
    </row>
    <row r="152" spans="1:10" ht="30" customHeight="1">
      <c r="A152" s="102" t="s">
        <v>524</v>
      </c>
      <c r="B152" s="98" t="s">
        <v>227</v>
      </c>
      <c r="C152" s="98" t="s">
        <v>9</v>
      </c>
      <c r="D152" s="99" t="s">
        <v>228</v>
      </c>
      <c r="E152" s="98" t="s">
        <v>10</v>
      </c>
      <c r="F152" s="108">
        <v>76.3</v>
      </c>
      <c r="G152" s="106">
        <v>271.22000000000003</v>
      </c>
      <c r="H152" s="106">
        <v>323.32</v>
      </c>
      <c r="I152" s="106">
        <v>24669.31</v>
      </c>
      <c r="J152" s="103">
        <v>9.9172210087301073E-3</v>
      </c>
    </row>
    <row r="153" spans="1:10" ht="30" customHeight="1">
      <c r="A153" s="102" t="s">
        <v>525</v>
      </c>
      <c r="B153" s="98" t="s">
        <v>526</v>
      </c>
      <c r="C153" s="98" t="s">
        <v>9</v>
      </c>
      <c r="D153" s="99" t="s">
        <v>527</v>
      </c>
      <c r="E153" s="98" t="s">
        <v>10</v>
      </c>
      <c r="F153" s="108">
        <v>143</v>
      </c>
      <c r="G153" s="106">
        <v>86.47</v>
      </c>
      <c r="H153" s="106">
        <v>103.08</v>
      </c>
      <c r="I153" s="106">
        <v>14740.44</v>
      </c>
      <c r="J153" s="103">
        <v>5.9257515206515964E-3</v>
      </c>
    </row>
    <row r="154" spans="1:10" ht="30" customHeight="1">
      <c r="A154" s="102" t="s">
        <v>528</v>
      </c>
      <c r="B154" s="98" t="s">
        <v>529</v>
      </c>
      <c r="C154" s="98" t="s">
        <v>19</v>
      </c>
      <c r="D154" s="99" t="s">
        <v>530</v>
      </c>
      <c r="E154" s="98" t="s">
        <v>10</v>
      </c>
      <c r="F154" s="108">
        <v>11.87</v>
      </c>
      <c r="G154" s="106">
        <v>327.66000000000003</v>
      </c>
      <c r="H154" s="106">
        <v>390.6</v>
      </c>
      <c r="I154" s="106">
        <v>4636.42</v>
      </c>
      <c r="J154" s="103">
        <v>1.8638706080265903E-3</v>
      </c>
    </row>
    <row r="155" spans="1:10" ht="30" customHeight="1">
      <c r="A155" s="102" t="s">
        <v>531</v>
      </c>
      <c r="B155" s="98" t="s">
        <v>532</v>
      </c>
      <c r="C155" s="98" t="s">
        <v>34</v>
      </c>
      <c r="D155" s="99" t="s">
        <v>533</v>
      </c>
      <c r="E155" s="98" t="s">
        <v>10</v>
      </c>
      <c r="F155" s="108">
        <v>48.5</v>
      </c>
      <c r="G155" s="106">
        <v>16.579999999999998</v>
      </c>
      <c r="H155" s="106">
        <v>19.760000000000002</v>
      </c>
      <c r="I155" s="106">
        <v>958.36</v>
      </c>
      <c r="J155" s="103">
        <v>3.8526687312805206E-4</v>
      </c>
    </row>
    <row r="156" spans="1:10" ht="30" customHeight="1">
      <c r="A156" s="1" t="s">
        <v>450</v>
      </c>
      <c r="B156" s="2"/>
      <c r="C156" s="2"/>
      <c r="D156" s="199" t="s">
        <v>451</v>
      </c>
      <c r="E156" s="2"/>
      <c r="F156" s="208"/>
      <c r="G156" s="207"/>
      <c r="H156" s="207"/>
      <c r="I156" s="207">
        <v>111135.6</v>
      </c>
      <c r="J156" s="202">
        <v>4.4677224743530558E-2</v>
      </c>
    </row>
    <row r="157" spans="1:10" ht="30" customHeight="1">
      <c r="A157" s="102" t="s">
        <v>578</v>
      </c>
      <c r="B157" s="98" t="s">
        <v>498</v>
      </c>
      <c r="C157" s="98" t="s">
        <v>34</v>
      </c>
      <c r="D157" s="99" t="s">
        <v>499</v>
      </c>
      <c r="E157" s="98" t="s">
        <v>10</v>
      </c>
      <c r="F157" s="108">
        <v>282</v>
      </c>
      <c r="G157" s="106">
        <v>162.84</v>
      </c>
      <c r="H157" s="106">
        <v>194.12</v>
      </c>
      <c r="I157" s="106">
        <v>54741.84</v>
      </c>
      <c r="J157" s="103">
        <v>2.2006571148708343E-2</v>
      </c>
    </row>
    <row r="158" spans="1:10" ht="30" customHeight="1">
      <c r="A158" s="102" t="s">
        <v>579</v>
      </c>
      <c r="B158" s="98" t="s">
        <v>535</v>
      </c>
      <c r="C158" s="98" t="s">
        <v>536</v>
      </c>
      <c r="D158" s="99" t="s">
        <v>537</v>
      </c>
      <c r="E158" s="98" t="s">
        <v>538</v>
      </c>
      <c r="F158" s="108">
        <v>1</v>
      </c>
      <c r="G158" s="106">
        <v>13000</v>
      </c>
      <c r="H158" s="106">
        <v>15497.3</v>
      </c>
      <c r="I158" s="106">
        <v>15497.3</v>
      </c>
      <c r="J158" s="103">
        <v>6.2300141000535929E-3</v>
      </c>
    </row>
    <row r="159" spans="1:10" ht="30" customHeight="1">
      <c r="A159" s="102" t="s">
        <v>580</v>
      </c>
      <c r="B159" s="98" t="s">
        <v>540</v>
      </c>
      <c r="C159" s="98" t="s">
        <v>536</v>
      </c>
      <c r="D159" s="99" t="s">
        <v>541</v>
      </c>
      <c r="E159" s="98" t="s">
        <v>30</v>
      </c>
      <c r="F159" s="108">
        <v>1</v>
      </c>
      <c r="G159" s="106">
        <v>3543.73</v>
      </c>
      <c r="H159" s="106">
        <v>4224.4799999999996</v>
      </c>
      <c r="I159" s="106">
        <v>4224.4799999999996</v>
      </c>
      <c r="J159" s="103">
        <v>1.6982680831754179E-3</v>
      </c>
    </row>
    <row r="160" spans="1:10" ht="30" customHeight="1">
      <c r="A160" s="102" t="s">
        <v>581</v>
      </c>
      <c r="B160" s="98" t="s">
        <v>543</v>
      </c>
      <c r="C160" s="98" t="s">
        <v>536</v>
      </c>
      <c r="D160" s="99" t="s">
        <v>544</v>
      </c>
      <c r="E160" s="98" t="s">
        <v>30</v>
      </c>
      <c r="F160" s="108">
        <v>1</v>
      </c>
      <c r="G160" s="106">
        <v>2968.78</v>
      </c>
      <c r="H160" s="106">
        <v>3539.08</v>
      </c>
      <c r="I160" s="106">
        <v>3539.08</v>
      </c>
      <c r="J160" s="103">
        <v>1.4227328825806864E-3</v>
      </c>
    </row>
    <row r="161" spans="1:10" ht="30" customHeight="1">
      <c r="A161" s="102" t="s">
        <v>582</v>
      </c>
      <c r="B161" s="98" t="s">
        <v>546</v>
      </c>
      <c r="C161" s="98" t="s">
        <v>536</v>
      </c>
      <c r="D161" s="99" t="s">
        <v>547</v>
      </c>
      <c r="E161" s="98" t="s">
        <v>30</v>
      </c>
      <c r="F161" s="108">
        <v>1</v>
      </c>
      <c r="G161" s="106">
        <v>2745.48</v>
      </c>
      <c r="H161" s="106">
        <v>3272.88</v>
      </c>
      <c r="I161" s="106">
        <v>3272.88</v>
      </c>
      <c r="J161" s="103">
        <v>1.3157187734497882E-3</v>
      </c>
    </row>
    <row r="162" spans="1:10" ht="30" customHeight="1">
      <c r="A162" s="102" t="s">
        <v>583</v>
      </c>
      <c r="B162" s="98" t="s">
        <v>549</v>
      </c>
      <c r="C162" s="98" t="s">
        <v>536</v>
      </c>
      <c r="D162" s="99" t="s">
        <v>550</v>
      </c>
      <c r="E162" s="98" t="s">
        <v>30</v>
      </c>
      <c r="F162" s="108">
        <v>1</v>
      </c>
      <c r="G162" s="106">
        <v>3121.27</v>
      </c>
      <c r="H162" s="106">
        <v>3720.86</v>
      </c>
      <c r="I162" s="106">
        <v>3720.86</v>
      </c>
      <c r="J162" s="103">
        <v>1.4958096096949413E-3</v>
      </c>
    </row>
    <row r="163" spans="1:10" ht="30" customHeight="1">
      <c r="A163" s="102" t="s">
        <v>584</v>
      </c>
      <c r="B163" s="98" t="s">
        <v>552</v>
      </c>
      <c r="C163" s="98" t="s">
        <v>536</v>
      </c>
      <c r="D163" s="99" t="s">
        <v>553</v>
      </c>
      <c r="E163" s="98" t="s">
        <v>30</v>
      </c>
      <c r="F163" s="108">
        <v>1</v>
      </c>
      <c r="G163" s="106">
        <v>1947.57</v>
      </c>
      <c r="H163" s="106">
        <v>2321.69</v>
      </c>
      <c r="I163" s="106">
        <v>2321.69</v>
      </c>
      <c r="J163" s="103">
        <v>9.333342863565541E-4</v>
      </c>
    </row>
    <row r="164" spans="1:10" ht="30" customHeight="1">
      <c r="A164" s="102" t="s">
        <v>585</v>
      </c>
      <c r="B164" s="98" t="s">
        <v>555</v>
      </c>
      <c r="C164" s="98" t="s">
        <v>536</v>
      </c>
      <c r="D164" s="99" t="s">
        <v>556</v>
      </c>
      <c r="E164" s="98" t="s">
        <v>30</v>
      </c>
      <c r="F164" s="108">
        <v>1</v>
      </c>
      <c r="G164" s="106">
        <v>4685.25</v>
      </c>
      <c r="H164" s="106">
        <v>5585.28</v>
      </c>
      <c r="I164" s="106">
        <v>5585.28</v>
      </c>
      <c r="J164" s="103">
        <v>2.2453184201601138E-3</v>
      </c>
    </row>
    <row r="165" spans="1:10" ht="30" customHeight="1">
      <c r="A165" s="102" t="s">
        <v>586</v>
      </c>
      <c r="B165" s="98" t="s">
        <v>558</v>
      </c>
      <c r="C165" s="98" t="s">
        <v>536</v>
      </c>
      <c r="D165" s="99" t="s">
        <v>559</v>
      </c>
      <c r="E165" s="98" t="s">
        <v>30</v>
      </c>
      <c r="F165" s="108">
        <v>1</v>
      </c>
      <c r="G165" s="106">
        <v>13522.12</v>
      </c>
      <c r="H165" s="106">
        <v>16119.71</v>
      </c>
      <c r="I165" s="106">
        <v>16119.71</v>
      </c>
      <c r="J165" s="103">
        <v>6.4802269162224976E-3</v>
      </c>
    </row>
    <row r="166" spans="1:10" ht="30" customHeight="1">
      <c r="A166" s="102" t="s">
        <v>587</v>
      </c>
      <c r="B166" s="98" t="s">
        <v>561</v>
      </c>
      <c r="C166" s="98" t="s">
        <v>536</v>
      </c>
      <c r="D166" s="99" t="s">
        <v>562</v>
      </c>
      <c r="E166" s="98" t="s">
        <v>30</v>
      </c>
      <c r="F166" s="108">
        <v>6</v>
      </c>
      <c r="G166" s="106">
        <v>295.35000000000002</v>
      </c>
      <c r="H166" s="106">
        <v>352.08</v>
      </c>
      <c r="I166" s="106">
        <v>2112.48</v>
      </c>
      <c r="J166" s="103">
        <v>8.4923052312862329E-4</v>
      </c>
    </row>
    <row r="167" spans="1:10" ht="30" customHeight="1">
      <c r="A167" s="1" t="s">
        <v>453</v>
      </c>
      <c r="B167" s="2"/>
      <c r="C167" s="2"/>
      <c r="D167" s="199" t="s">
        <v>454</v>
      </c>
      <c r="E167" s="2"/>
      <c r="F167" s="208"/>
      <c r="G167" s="207"/>
      <c r="H167" s="207"/>
      <c r="I167" s="207">
        <v>54412.56</v>
      </c>
      <c r="J167" s="202">
        <v>2.1874198474573774E-2</v>
      </c>
    </row>
    <row r="168" spans="1:10" ht="30" customHeight="1">
      <c r="A168" s="102" t="s">
        <v>563</v>
      </c>
      <c r="B168" s="98" t="s">
        <v>564</v>
      </c>
      <c r="C168" s="98" t="s">
        <v>19</v>
      </c>
      <c r="D168" s="99" t="s">
        <v>565</v>
      </c>
      <c r="E168" s="98" t="s">
        <v>212</v>
      </c>
      <c r="F168" s="108">
        <v>500</v>
      </c>
      <c r="G168" s="106">
        <v>22.41</v>
      </c>
      <c r="H168" s="106">
        <v>26.71</v>
      </c>
      <c r="I168" s="106">
        <v>13355</v>
      </c>
      <c r="J168" s="103">
        <v>5.3687957454663544E-3</v>
      </c>
    </row>
    <row r="169" spans="1:10" ht="30" customHeight="1">
      <c r="A169" s="102" t="s">
        <v>566</v>
      </c>
      <c r="B169" s="98" t="s">
        <v>567</v>
      </c>
      <c r="C169" s="98" t="s">
        <v>20</v>
      </c>
      <c r="D169" s="99" t="s">
        <v>568</v>
      </c>
      <c r="E169" s="98" t="s">
        <v>10</v>
      </c>
      <c r="F169" s="108">
        <v>1955</v>
      </c>
      <c r="G169" s="106">
        <v>13.49</v>
      </c>
      <c r="H169" s="106">
        <v>16.079999999999998</v>
      </c>
      <c r="I169" s="106">
        <v>31436.400000000001</v>
      </c>
      <c r="J169" s="103">
        <v>1.2637634636673794E-2</v>
      </c>
    </row>
    <row r="170" spans="1:10" ht="30" customHeight="1">
      <c r="A170" s="102" t="s">
        <v>569</v>
      </c>
      <c r="B170" s="98" t="s">
        <v>570</v>
      </c>
      <c r="C170" s="98" t="s">
        <v>34</v>
      </c>
      <c r="D170" s="99" t="s">
        <v>571</v>
      </c>
      <c r="E170" s="98" t="s">
        <v>16</v>
      </c>
      <c r="F170" s="108">
        <v>49.04</v>
      </c>
      <c r="G170" s="106">
        <v>87.04</v>
      </c>
      <c r="H170" s="106">
        <v>103.76</v>
      </c>
      <c r="I170" s="106">
        <v>5088.3900000000003</v>
      </c>
      <c r="J170" s="103">
        <v>2.0455654498894456E-3</v>
      </c>
    </row>
    <row r="171" spans="1:10" ht="30" customHeight="1" thickBot="1">
      <c r="A171" s="104" t="s">
        <v>572</v>
      </c>
      <c r="B171" s="100" t="s">
        <v>573</v>
      </c>
      <c r="C171" s="100" t="s">
        <v>20</v>
      </c>
      <c r="D171" s="101" t="s">
        <v>574</v>
      </c>
      <c r="E171" s="100" t="s">
        <v>30</v>
      </c>
      <c r="F171" s="109">
        <v>11</v>
      </c>
      <c r="G171" s="107">
        <v>345.67</v>
      </c>
      <c r="H171" s="107">
        <v>412.07</v>
      </c>
      <c r="I171" s="107">
        <v>4532.7700000000004</v>
      </c>
      <c r="J171" s="105">
        <v>1.8222026425441804E-3</v>
      </c>
    </row>
    <row r="172" spans="1:10" ht="30" customHeight="1" thickBot="1">
      <c r="A172" s="96"/>
      <c r="B172" s="97"/>
      <c r="C172" s="97"/>
      <c r="D172" s="97"/>
      <c r="E172" s="97"/>
      <c r="F172" s="97"/>
      <c r="G172" s="97"/>
      <c r="H172" s="97"/>
      <c r="I172" s="97"/>
      <c r="J172" s="205"/>
    </row>
    <row r="173" spans="1:10" ht="30" customHeight="1" thickBot="1">
      <c r="A173" s="121"/>
      <c r="B173" s="121"/>
      <c r="C173" s="121"/>
      <c r="D173" s="115"/>
      <c r="E173" s="127" t="s">
        <v>575</v>
      </c>
      <c r="F173" s="128"/>
      <c r="G173" s="129"/>
      <c r="H173" s="122">
        <v>2086800.04</v>
      </c>
      <c r="I173" s="123"/>
      <c r="J173" s="124"/>
    </row>
    <row r="174" spans="1:10" ht="30" customHeight="1" thickBot="1">
      <c r="A174" s="121"/>
      <c r="B174" s="121"/>
      <c r="C174" s="121"/>
      <c r="D174" s="115"/>
      <c r="E174" s="127" t="s">
        <v>576</v>
      </c>
      <c r="F174" s="128"/>
      <c r="G174" s="129"/>
      <c r="H174" s="122">
        <v>400722.42</v>
      </c>
      <c r="I174" s="123"/>
      <c r="J174" s="124"/>
    </row>
    <row r="175" spans="1:10" ht="30" customHeight="1" thickBot="1">
      <c r="A175" s="121"/>
      <c r="B175" s="121"/>
      <c r="C175" s="121"/>
      <c r="D175" s="115"/>
      <c r="E175" s="127" t="s">
        <v>577</v>
      </c>
      <c r="F175" s="128"/>
      <c r="G175" s="129"/>
      <c r="H175" s="122">
        <v>2487522.46</v>
      </c>
      <c r="I175" s="123"/>
      <c r="J175" s="124"/>
    </row>
    <row r="176" spans="1:10" ht="30" customHeight="1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</row>
    <row r="177" spans="1:10" ht="30" customHeight="1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</row>
    <row r="178" spans="1:10" ht="30" customHeight="1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</row>
    <row r="179" spans="1:10" ht="30" customHeight="1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</row>
    <row r="180" spans="1:10" ht="30" customHeight="1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</row>
    <row r="181" spans="1:10" ht="30" customHeight="1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</row>
    <row r="182" spans="1:10" ht="30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</row>
    <row r="183" spans="1:10" ht="30" customHeight="1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</row>
    <row r="184" spans="1:10" ht="30" customHeight="1">
      <c r="A184" s="125" t="s">
        <v>410</v>
      </c>
      <c r="B184" s="126"/>
      <c r="C184" s="126"/>
      <c r="D184" s="126"/>
      <c r="E184" s="126"/>
      <c r="F184" s="126"/>
      <c r="G184" s="126"/>
      <c r="H184" s="126"/>
      <c r="I184" s="126"/>
      <c r="J184" s="126"/>
    </row>
  </sheetData>
  <mergeCells count="16">
    <mergeCell ref="A175:C175"/>
    <mergeCell ref="H175:J175"/>
    <mergeCell ref="A184:J184"/>
    <mergeCell ref="E175:G175"/>
    <mergeCell ref="A173:C173"/>
    <mergeCell ref="H173:J173"/>
    <mergeCell ref="A174:C174"/>
    <mergeCell ref="H174:J174"/>
    <mergeCell ref="E174:G174"/>
    <mergeCell ref="E173:G173"/>
    <mergeCell ref="A6:J6"/>
    <mergeCell ref="A1:J1"/>
    <mergeCell ref="A2:J2"/>
    <mergeCell ref="A3:J3"/>
    <mergeCell ref="A4:J4"/>
    <mergeCell ref="A5:J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7" fitToHeight="0" orientation="portrait" r:id="rId1"/>
  <headerFooter>
    <oddHeader>&amp;CPrefeitura Municipal de Ananindeua</oddHeader>
    <oddFooter>&amp;CComplementação da Praça Tancredo Neves</oddFooter>
  </headerFooter>
  <rowBreaks count="3" manualBreakCount="3">
    <brk id="47" max="9" man="1"/>
    <brk id="96" max="9" man="1"/>
    <brk id="14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showGridLines="0" view="pageBreakPreview" topLeftCell="A19" zoomScale="90" zoomScaleNormal="100" zoomScaleSheetLayoutView="90" workbookViewId="0">
      <selection activeCell="C26" sqref="C26"/>
    </sheetView>
  </sheetViews>
  <sheetFormatPr defaultRowHeight="14.25"/>
  <cols>
    <col min="1" max="1" width="20.625" customWidth="1"/>
    <col min="2" max="2" width="60.625" customWidth="1"/>
    <col min="3" max="4" width="40.625" customWidth="1"/>
  </cols>
  <sheetData>
    <row r="1" spans="1:4" ht="24" customHeight="1">
      <c r="A1" s="146" t="s">
        <v>55</v>
      </c>
      <c r="B1" s="147"/>
      <c r="C1" s="147"/>
      <c r="D1" s="148"/>
    </row>
    <row r="2" spans="1:4" ht="24" customHeight="1">
      <c r="A2" s="154" t="s">
        <v>56</v>
      </c>
      <c r="B2" s="155"/>
      <c r="C2" s="155"/>
      <c r="D2" s="156"/>
    </row>
    <row r="3" spans="1:4" ht="24" customHeight="1">
      <c r="A3" s="154" t="s">
        <v>417</v>
      </c>
      <c r="B3" s="155"/>
      <c r="C3" s="155"/>
      <c r="D3" s="156"/>
    </row>
    <row r="4" spans="1:4" ht="24" customHeight="1">
      <c r="A4" s="154" t="s">
        <v>412</v>
      </c>
      <c r="B4" s="155"/>
      <c r="C4" s="155"/>
      <c r="D4" s="156"/>
    </row>
    <row r="5" spans="1:4" ht="24" customHeight="1">
      <c r="A5" s="154" t="s">
        <v>413</v>
      </c>
      <c r="B5" s="155"/>
      <c r="C5" s="155"/>
      <c r="D5" s="156"/>
    </row>
    <row r="6" spans="1:4" ht="24" customHeight="1" thickBot="1">
      <c r="A6" s="151" t="s">
        <v>57</v>
      </c>
      <c r="B6" s="152"/>
      <c r="C6" s="152"/>
      <c r="D6" s="153"/>
    </row>
    <row r="7" spans="1:4" ht="15.75" thickBot="1">
      <c r="A7" s="157" t="s">
        <v>58</v>
      </c>
      <c r="B7" s="157" t="s">
        <v>59</v>
      </c>
      <c r="C7" s="157" t="s">
        <v>60</v>
      </c>
      <c r="D7" s="113" t="s">
        <v>61</v>
      </c>
    </row>
    <row r="8" spans="1:4" ht="15.75" thickBot="1">
      <c r="A8" s="158"/>
      <c r="B8" s="158"/>
      <c r="C8" s="159"/>
      <c r="D8" s="4">
        <v>1</v>
      </c>
    </row>
    <row r="9" spans="1:4" ht="38.1" customHeight="1" thickBot="1">
      <c r="A9" s="90" t="s">
        <v>7</v>
      </c>
      <c r="B9" s="91" t="s">
        <v>237</v>
      </c>
      <c r="C9" s="91" t="s">
        <v>440</v>
      </c>
      <c r="D9" s="110" t="s">
        <v>440</v>
      </c>
    </row>
    <row r="10" spans="1:4" ht="38.1" customHeight="1" thickTop="1" thickBot="1">
      <c r="A10" s="1" t="s">
        <v>12</v>
      </c>
      <c r="B10" s="2" t="s">
        <v>240</v>
      </c>
      <c r="C10" s="2" t="s">
        <v>441</v>
      </c>
      <c r="D10" s="3" t="s">
        <v>441</v>
      </c>
    </row>
    <row r="11" spans="1:4" ht="38.1" customHeight="1" thickTop="1" thickBot="1">
      <c r="A11" s="1" t="s">
        <v>17</v>
      </c>
      <c r="B11" s="2" t="s">
        <v>241</v>
      </c>
      <c r="C11" s="2" t="s">
        <v>442</v>
      </c>
      <c r="D11" s="3" t="s">
        <v>442</v>
      </c>
    </row>
    <row r="12" spans="1:4" ht="38.1" customHeight="1" thickTop="1" thickBot="1">
      <c r="A12" s="1" t="s">
        <v>22</v>
      </c>
      <c r="B12" s="2" t="s">
        <v>244</v>
      </c>
      <c r="C12" s="2" t="s">
        <v>414</v>
      </c>
      <c r="D12" s="3" t="s">
        <v>414</v>
      </c>
    </row>
    <row r="13" spans="1:4" ht="38.1" customHeight="1" thickTop="1" thickBot="1">
      <c r="A13" s="1" t="s">
        <v>35</v>
      </c>
      <c r="B13" s="2" t="s">
        <v>247</v>
      </c>
      <c r="C13" s="2" t="s">
        <v>443</v>
      </c>
      <c r="D13" s="3" t="s">
        <v>443</v>
      </c>
    </row>
    <row r="14" spans="1:4" ht="38.1" customHeight="1" thickTop="1" thickBot="1">
      <c r="A14" s="1" t="s">
        <v>43</v>
      </c>
      <c r="B14" s="2" t="s">
        <v>256</v>
      </c>
      <c r="C14" s="2" t="s">
        <v>444</v>
      </c>
      <c r="D14" s="3" t="s">
        <v>444</v>
      </c>
    </row>
    <row r="15" spans="1:4" ht="38.1" customHeight="1" thickTop="1" thickBot="1">
      <c r="A15" s="1" t="s">
        <v>48</v>
      </c>
      <c r="B15" s="2" t="s">
        <v>27</v>
      </c>
      <c r="C15" s="2" t="s">
        <v>445</v>
      </c>
      <c r="D15" s="3" t="s">
        <v>445</v>
      </c>
    </row>
    <row r="16" spans="1:4" ht="38.1" customHeight="1" thickTop="1" thickBot="1">
      <c r="A16" s="1" t="s">
        <v>50</v>
      </c>
      <c r="B16" s="2" t="s">
        <v>337</v>
      </c>
      <c r="C16" s="2" t="s">
        <v>446</v>
      </c>
      <c r="D16" s="3" t="s">
        <v>446</v>
      </c>
    </row>
    <row r="17" spans="1:4" ht="38.1" customHeight="1" thickTop="1" thickBot="1">
      <c r="A17" s="1" t="s">
        <v>447</v>
      </c>
      <c r="B17" s="2" t="s">
        <v>448</v>
      </c>
      <c r="C17" s="2" t="s">
        <v>449</v>
      </c>
      <c r="D17" s="3" t="s">
        <v>449</v>
      </c>
    </row>
    <row r="18" spans="1:4" ht="38.1" customHeight="1" thickTop="1" thickBot="1">
      <c r="A18" s="1" t="s">
        <v>450</v>
      </c>
      <c r="B18" s="2" t="s">
        <v>451</v>
      </c>
      <c r="C18" s="2" t="s">
        <v>452</v>
      </c>
      <c r="D18" s="3" t="s">
        <v>452</v>
      </c>
    </row>
    <row r="19" spans="1:4" ht="38.1" customHeight="1" thickTop="1" thickBot="1">
      <c r="A19" s="1" t="s">
        <v>453</v>
      </c>
      <c r="B19" s="2" t="s">
        <v>454</v>
      </c>
      <c r="C19" s="2" t="s">
        <v>455</v>
      </c>
      <c r="D19" s="3" t="s">
        <v>455</v>
      </c>
    </row>
    <row r="20" spans="1:4" ht="3" customHeight="1" thickTop="1" thickBot="1">
      <c r="A20" s="86"/>
      <c r="B20" s="87"/>
      <c r="C20" s="87"/>
      <c r="D20" s="88"/>
    </row>
    <row r="21" spans="1:4" ht="32.1" customHeight="1" thickBot="1">
      <c r="A21" s="149" t="s">
        <v>456</v>
      </c>
      <c r="B21" s="150"/>
      <c r="C21" s="116"/>
      <c r="D21" s="111">
        <v>1</v>
      </c>
    </row>
    <row r="22" spans="1:4" ht="32.1" customHeight="1" thickBot="1">
      <c r="A22" s="149" t="s">
        <v>457</v>
      </c>
      <c r="B22" s="150"/>
      <c r="C22" s="116"/>
      <c r="D22" s="112">
        <v>2487522.46</v>
      </c>
    </row>
    <row r="23" spans="1:4" ht="32.1" customHeight="1" thickBot="1">
      <c r="A23" s="149" t="s">
        <v>458</v>
      </c>
      <c r="B23" s="150"/>
      <c r="C23" s="116"/>
      <c r="D23" s="111">
        <v>1</v>
      </c>
    </row>
    <row r="24" spans="1:4" ht="32.1" customHeight="1" thickBot="1">
      <c r="A24" s="149" t="s">
        <v>459</v>
      </c>
      <c r="B24" s="150"/>
      <c r="C24" s="116"/>
      <c r="D24" s="112">
        <v>2487522.46</v>
      </c>
    </row>
    <row r="25" spans="1:4" ht="30.95" customHeight="1">
      <c r="A25" s="95"/>
      <c r="B25" s="95"/>
      <c r="C25" s="95"/>
      <c r="D25" s="95"/>
    </row>
    <row r="26" spans="1:4" ht="30.95" customHeight="1">
      <c r="A26" s="95"/>
      <c r="B26" s="95"/>
      <c r="C26" s="95"/>
      <c r="D26" s="95"/>
    </row>
    <row r="27" spans="1:4" ht="30.95" customHeight="1">
      <c r="A27" s="145" t="s">
        <v>410</v>
      </c>
      <c r="B27" s="145"/>
      <c r="C27" s="145"/>
      <c r="D27" s="145"/>
    </row>
  </sheetData>
  <mergeCells count="14">
    <mergeCell ref="A27:D27"/>
    <mergeCell ref="A1:D1"/>
    <mergeCell ref="A21:B21"/>
    <mergeCell ref="A22:B22"/>
    <mergeCell ref="A6:D6"/>
    <mergeCell ref="A5:D5"/>
    <mergeCell ref="A4:D4"/>
    <mergeCell ref="A3:D3"/>
    <mergeCell ref="A2:D2"/>
    <mergeCell ref="A7:A8"/>
    <mergeCell ref="B7:B8"/>
    <mergeCell ref="C7:C8"/>
    <mergeCell ref="A23:B23"/>
    <mergeCell ref="A24:B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90" zoomScaleNormal="100" zoomScaleSheetLayoutView="90" workbookViewId="0">
      <selection activeCell="F66" sqref="F66"/>
    </sheetView>
  </sheetViews>
  <sheetFormatPr defaultRowHeight="14.25"/>
  <cols>
    <col min="1" max="1" width="13.625" customWidth="1"/>
    <col min="2" max="3" width="10.625" customWidth="1"/>
    <col min="4" max="4" width="80.625" customWidth="1"/>
    <col min="5" max="7" width="9.625" customWidth="1"/>
    <col min="8" max="9" width="11.375" customWidth="1"/>
    <col min="10" max="10" width="13.625" customWidth="1"/>
  </cols>
  <sheetData>
    <row r="1" spans="1:10" ht="24.95" customHeight="1">
      <c r="A1" s="164" t="s">
        <v>72</v>
      </c>
      <c r="B1" s="165"/>
      <c r="C1" s="165"/>
      <c r="D1" s="165"/>
      <c r="E1" s="165"/>
      <c r="F1" s="165"/>
      <c r="G1" s="165"/>
      <c r="H1" s="165"/>
      <c r="I1" s="165"/>
      <c r="J1" s="166"/>
    </row>
    <row r="2" spans="1:10" ht="24.95" customHeight="1">
      <c r="A2" s="167" t="s">
        <v>62</v>
      </c>
      <c r="B2" s="168"/>
      <c r="C2" s="168"/>
      <c r="D2" s="168"/>
      <c r="E2" s="168"/>
      <c r="F2" s="168"/>
      <c r="G2" s="168"/>
      <c r="H2" s="168"/>
      <c r="I2" s="168"/>
      <c r="J2" s="169"/>
    </row>
    <row r="3" spans="1:10" ht="24.95" customHeight="1">
      <c r="A3" s="167" t="s">
        <v>417</v>
      </c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4.95" customHeight="1">
      <c r="A4" s="170" t="s">
        <v>412</v>
      </c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4.95" customHeight="1" thickBot="1">
      <c r="A5" s="170" t="s">
        <v>415</v>
      </c>
      <c r="B5" s="171"/>
      <c r="C5" s="171"/>
      <c r="D5" s="171"/>
      <c r="E5" s="171"/>
      <c r="F5" s="171"/>
      <c r="G5" s="171"/>
      <c r="H5" s="171"/>
      <c r="I5" s="171"/>
      <c r="J5" s="172"/>
    </row>
    <row r="6" spans="1:10" ht="24.95" customHeight="1">
      <c r="A6" s="130" t="s">
        <v>73</v>
      </c>
      <c r="B6" s="131"/>
      <c r="C6" s="131"/>
      <c r="D6" s="131"/>
      <c r="E6" s="131"/>
      <c r="F6" s="131"/>
      <c r="G6" s="131"/>
      <c r="H6" s="131"/>
      <c r="I6" s="131"/>
      <c r="J6" s="132"/>
    </row>
    <row r="7" spans="1:10" ht="24.95" customHeight="1" thickBot="1">
      <c r="A7" s="159" t="s">
        <v>74</v>
      </c>
      <c r="B7" s="173"/>
      <c r="C7" s="173"/>
      <c r="D7" s="173"/>
      <c r="E7" s="173"/>
      <c r="F7" s="173"/>
      <c r="G7" s="173"/>
      <c r="H7" s="173"/>
      <c r="I7" s="173"/>
      <c r="J7" s="174"/>
    </row>
    <row r="8" spans="1:10" ht="30.75" customHeight="1">
      <c r="A8" s="117" t="s">
        <v>534</v>
      </c>
      <c r="B8" s="117" t="s">
        <v>0</v>
      </c>
      <c r="C8" s="117" t="s">
        <v>1</v>
      </c>
      <c r="D8" s="117" t="s">
        <v>2</v>
      </c>
      <c r="E8" s="161" t="s">
        <v>75</v>
      </c>
      <c r="F8" s="161"/>
      <c r="G8" s="117" t="s">
        <v>3</v>
      </c>
      <c r="H8" s="117" t="s">
        <v>4</v>
      </c>
      <c r="I8" s="117" t="s">
        <v>5</v>
      </c>
      <c r="J8" s="117" t="s">
        <v>6</v>
      </c>
    </row>
    <row r="9" spans="1:10" ht="21.95" customHeight="1">
      <c r="A9" s="118" t="s">
        <v>76</v>
      </c>
      <c r="B9" s="118" t="s">
        <v>535</v>
      </c>
      <c r="C9" s="118" t="s">
        <v>536</v>
      </c>
      <c r="D9" s="118" t="s">
        <v>537</v>
      </c>
      <c r="E9" s="162" t="s">
        <v>83</v>
      </c>
      <c r="F9" s="162"/>
      <c r="G9" s="118" t="s">
        <v>538</v>
      </c>
      <c r="H9" s="5">
        <v>1</v>
      </c>
      <c r="I9" s="6">
        <v>13000</v>
      </c>
      <c r="J9" s="6">
        <v>13000</v>
      </c>
    </row>
    <row r="10" spans="1:10" ht="48.75" customHeight="1">
      <c r="A10" s="120" t="s">
        <v>84</v>
      </c>
      <c r="B10" s="120" t="s">
        <v>588</v>
      </c>
      <c r="C10" s="120" t="s">
        <v>536</v>
      </c>
      <c r="D10" s="120" t="s">
        <v>537</v>
      </c>
      <c r="E10" s="160" t="s">
        <v>85</v>
      </c>
      <c r="F10" s="160"/>
      <c r="G10" s="120" t="s">
        <v>538</v>
      </c>
      <c r="H10" s="10">
        <v>1</v>
      </c>
      <c r="I10" s="11">
        <v>13000</v>
      </c>
      <c r="J10" s="11">
        <v>13000</v>
      </c>
    </row>
    <row r="11" spans="1:10" ht="48" customHeight="1">
      <c r="A11" s="115"/>
      <c r="B11" s="115"/>
      <c r="C11" s="115"/>
      <c r="D11" s="115"/>
      <c r="E11" s="115" t="s">
        <v>78</v>
      </c>
      <c r="F11" s="89">
        <v>0</v>
      </c>
      <c r="G11" s="115" t="s">
        <v>79</v>
      </c>
      <c r="H11" s="89">
        <v>0</v>
      </c>
      <c r="I11" s="115" t="s">
        <v>80</v>
      </c>
      <c r="J11" s="89">
        <v>0</v>
      </c>
    </row>
    <row r="12" spans="1:10" ht="93" customHeight="1" thickBot="1">
      <c r="A12" s="115"/>
      <c r="B12" s="115"/>
      <c r="C12" s="115"/>
      <c r="D12" s="115"/>
      <c r="E12" s="115" t="s">
        <v>81</v>
      </c>
      <c r="F12" s="89">
        <v>2497.3000000000002</v>
      </c>
      <c r="G12" s="115"/>
      <c r="H12" s="125" t="s">
        <v>82</v>
      </c>
      <c r="I12" s="125"/>
      <c r="J12" s="89">
        <v>15497.3</v>
      </c>
    </row>
    <row r="13" spans="1:10" ht="65.25" customHeight="1" thickTop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15">
      <c r="A14" s="117" t="s">
        <v>539</v>
      </c>
      <c r="B14" s="117" t="s">
        <v>0</v>
      </c>
      <c r="C14" s="117" t="s">
        <v>1</v>
      </c>
      <c r="D14" s="117" t="s">
        <v>2</v>
      </c>
      <c r="E14" s="161" t="s">
        <v>75</v>
      </c>
      <c r="F14" s="161"/>
      <c r="G14" s="117" t="s">
        <v>3</v>
      </c>
      <c r="H14" s="117" t="s">
        <v>4</v>
      </c>
      <c r="I14" s="117" t="s">
        <v>5</v>
      </c>
      <c r="J14" s="117" t="s">
        <v>6</v>
      </c>
    </row>
    <row r="15" spans="1:10" ht="25.5">
      <c r="A15" s="118" t="s">
        <v>76</v>
      </c>
      <c r="B15" s="118" t="s">
        <v>540</v>
      </c>
      <c r="C15" s="118" t="s">
        <v>536</v>
      </c>
      <c r="D15" s="118" t="s">
        <v>541</v>
      </c>
      <c r="E15" s="162" t="s">
        <v>83</v>
      </c>
      <c r="F15" s="162"/>
      <c r="G15" s="118" t="s">
        <v>30</v>
      </c>
      <c r="H15" s="5">
        <v>1</v>
      </c>
      <c r="I15" s="6">
        <v>3543.73</v>
      </c>
      <c r="J15" s="6">
        <v>3543.73</v>
      </c>
    </row>
    <row r="16" spans="1:10" ht="21.95" customHeight="1">
      <c r="A16" s="119" t="s">
        <v>77</v>
      </c>
      <c r="B16" s="119" t="s">
        <v>589</v>
      </c>
      <c r="C16" s="119" t="s">
        <v>19</v>
      </c>
      <c r="D16" s="119" t="s">
        <v>590</v>
      </c>
      <c r="E16" s="163" t="s">
        <v>591</v>
      </c>
      <c r="F16" s="163"/>
      <c r="G16" s="119" t="s">
        <v>212</v>
      </c>
      <c r="H16" s="7">
        <v>1.03</v>
      </c>
      <c r="I16" s="8">
        <v>3440.52</v>
      </c>
      <c r="J16" s="8">
        <v>3543.73</v>
      </c>
    </row>
    <row r="17" spans="1:10" ht="45.75" customHeight="1">
      <c r="A17" s="115"/>
      <c r="B17" s="115"/>
      <c r="C17" s="115"/>
      <c r="D17" s="115"/>
      <c r="E17" s="115" t="s">
        <v>78</v>
      </c>
      <c r="F17" s="89">
        <v>41.29</v>
      </c>
      <c r="G17" s="115" t="s">
        <v>79</v>
      </c>
      <c r="H17" s="89">
        <v>0</v>
      </c>
      <c r="I17" s="115" t="s">
        <v>80</v>
      </c>
      <c r="J17" s="89">
        <v>41.29</v>
      </c>
    </row>
    <row r="18" spans="1:10" ht="21.95" customHeight="1" thickBot="1">
      <c r="A18" s="115"/>
      <c r="B18" s="115"/>
      <c r="C18" s="115"/>
      <c r="D18" s="115"/>
      <c r="E18" s="115" t="s">
        <v>81</v>
      </c>
      <c r="F18" s="89">
        <v>680.75</v>
      </c>
      <c r="G18" s="115"/>
      <c r="H18" s="125" t="s">
        <v>82</v>
      </c>
      <c r="I18" s="125"/>
      <c r="J18" s="89">
        <v>4224.4799999999996</v>
      </c>
    </row>
    <row r="19" spans="1:10" ht="21.95" customHeight="1" thickTop="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31.5" customHeight="1">
      <c r="A20" s="117" t="s">
        <v>542</v>
      </c>
      <c r="B20" s="117" t="s">
        <v>0</v>
      </c>
      <c r="C20" s="117" t="s">
        <v>1</v>
      </c>
      <c r="D20" s="117" t="s">
        <v>2</v>
      </c>
      <c r="E20" s="161" t="s">
        <v>75</v>
      </c>
      <c r="F20" s="161"/>
      <c r="G20" s="117" t="s">
        <v>3</v>
      </c>
      <c r="H20" s="117" t="s">
        <v>4</v>
      </c>
      <c r="I20" s="117" t="s">
        <v>5</v>
      </c>
      <c r="J20" s="117" t="s">
        <v>6</v>
      </c>
    </row>
    <row r="21" spans="1:10" ht="25.5" customHeight="1">
      <c r="A21" s="118" t="s">
        <v>76</v>
      </c>
      <c r="B21" s="118" t="s">
        <v>543</v>
      </c>
      <c r="C21" s="118" t="s">
        <v>536</v>
      </c>
      <c r="D21" s="118" t="s">
        <v>544</v>
      </c>
      <c r="E21" s="162" t="s">
        <v>83</v>
      </c>
      <c r="F21" s="162"/>
      <c r="G21" s="118" t="s">
        <v>30</v>
      </c>
      <c r="H21" s="5">
        <v>1</v>
      </c>
      <c r="I21" s="6">
        <v>2968.78</v>
      </c>
      <c r="J21" s="6">
        <v>2968.78</v>
      </c>
    </row>
    <row r="22" spans="1:10" ht="25.5">
      <c r="A22" s="119" t="s">
        <v>77</v>
      </c>
      <c r="B22" s="119" t="s">
        <v>592</v>
      </c>
      <c r="C22" s="119" t="s">
        <v>19</v>
      </c>
      <c r="D22" s="119" t="s">
        <v>593</v>
      </c>
      <c r="E22" s="163" t="s">
        <v>591</v>
      </c>
      <c r="F22" s="163"/>
      <c r="G22" s="119" t="s">
        <v>212</v>
      </c>
      <c r="H22" s="7">
        <v>1.03</v>
      </c>
      <c r="I22" s="8">
        <v>2882.32</v>
      </c>
      <c r="J22" s="8">
        <v>2968.78</v>
      </c>
    </row>
    <row r="23" spans="1:10" ht="57.75" customHeight="1">
      <c r="A23" s="115"/>
      <c r="B23" s="115"/>
      <c r="C23" s="115"/>
      <c r="D23" s="115"/>
      <c r="E23" s="115" t="s">
        <v>78</v>
      </c>
      <c r="F23" s="89">
        <v>49.23</v>
      </c>
      <c r="G23" s="115" t="s">
        <v>79</v>
      </c>
      <c r="H23" s="89">
        <v>0</v>
      </c>
      <c r="I23" s="115" t="s">
        <v>80</v>
      </c>
      <c r="J23" s="89">
        <v>49.23</v>
      </c>
    </row>
    <row r="24" spans="1:10" ht="21.95" customHeight="1" thickBot="1">
      <c r="A24" s="115"/>
      <c r="B24" s="115"/>
      <c r="C24" s="115"/>
      <c r="D24" s="115"/>
      <c r="E24" s="115" t="s">
        <v>81</v>
      </c>
      <c r="F24" s="89">
        <v>570.29999999999995</v>
      </c>
      <c r="G24" s="115"/>
      <c r="H24" s="125" t="s">
        <v>82</v>
      </c>
      <c r="I24" s="125"/>
      <c r="J24" s="89">
        <v>3539.08</v>
      </c>
    </row>
    <row r="25" spans="1:10" ht="56.25" customHeight="1" thickTop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85.5" customHeight="1">
      <c r="A26" s="117" t="s">
        <v>545</v>
      </c>
      <c r="B26" s="117" t="s">
        <v>0</v>
      </c>
      <c r="C26" s="117" t="s">
        <v>1</v>
      </c>
      <c r="D26" s="117" t="s">
        <v>2</v>
      </c>
      <c r="E26" s="161" t="s">
        <v>75</v>
      </c>
      <c r="F26" s="161"/>
      <c r="G26" s="117" t="s">
        <v>3</v>
      </c>
      <c r="H26" s="117" t="s">
        <v>4</v>
      </c>
      <c r="I26" s="117" t="s">
        <v>5</v>
      </c>
      <c r="J26" s="117" t="s">
        <v>6</v>
      </c>
    </row>
    <row r="27" spans="1:10" ht="21.95" customHeight="1">
      <c r="A27" s="118" t="s">
        <v>76</v>
      </c>
      <c r="B27" s="118" t="s">
        <v>546</v>
      </c>
      <c r="C27" s="118" t="s">
        <v>536</v>
      </c>
      <c r="D27" s="118" t="s">
        <v>547</v>
      </c>
      <c r="E27" s="162" t="s">
        <v>83</v>
      </c>
      <c r="F27" s="162"/>
      <c r="G27" s="118" t="s">
        <v>30</v>
      </c>
      <c r="H27" s="5">
        <v>1</v>
      </c>
      <c r="I27" s="6">
        <v>2745.48</v>
      </c>
      <c r="J27" s="6">
        <v>2745.48</v>
      </c>
    </row>
    <row r="28" spans="1:10" ht="21.95" customHeight="1">
      <c r="A28" s="119" t="s">
        <v>77</v>
      </c>
      <c r="B28" s="119" t="s">
        <v>594</v>
      </c>
      <c r="C28" s="119" t="s">
        <v>19</v>
      </c>
      <c r="D28" s="119" t="s">
        <v>595</v>
      </c>
      <c r="E28" s="163" t="s">
        <v>591</v>
      </c>
      <c r="F28" s="163"/>
      <c r="G28" s="119" t="s">
        <v>212</v>
      </c>
      <c r="H28" s="7">
        <v>1.03</v>
      </c>
      <c r="I28" s="8">
        <v>2665.52</v>
      </c>
      <c r="J28" s="8">
        <v>2745.48</v>
      </c>
    </row>
    <row r="29" spans="1:10" ht="21.95" customHeight="1">
      <c r="A29" s="115"/>
      <c r="B29" s="115"/>
      <c r="C29" s="115"/>
      <c r="D29" s="115"/>
      <c r="E29" s="115" t="s">
        <v>78</v>
      </c>
      <c r="F29" s="89">
        <v>41.29</v>
      </c>
      <c r="G29" s="115" t="s">
        <v>79</v>
      </c>
      <c r="H29" s="89">
        <v>0</v>
      </c>
      <c r="I29" s="115" t="s">
        <v>80</v>
      </c>
      <c r="J29" s="89">
        <v>41.29</v>
      </c>
    </row>
    <row r="30" spans="1:10" ht="26.25" thickBot="1">
      <c r="A30" s="115"/>
      <c r="B30" s="115"/>
      <c r="C30" s="115"/>
      <c r="D30" s="115"/>
      <c r="E30" s="115" t="s">
        <v>81</v>
      </c>
      <c r="F30" s="89">
        <v>527.4</v>
      </c>
      <c r="G30" s="115"/>
      <c r="H30" s="125" t="s">
        <v>82</v>
      </c>
      <c r="I30" s="125"/>
      <c r="J30" s="89">
        <v>3272.88</v>
      </c>
    </row>
    <row r="31" spans="1:10" ht="15" thickTop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66" customHeight="1">
      <c r="A32" s="117" t="s">
        <v>548</v>
      </c>
      <c r="B32" s="117" t="s">
        <v>0</v>
      </c>
      <c r="C32" s="117" t="s">
        <v>1</v>
      </c>
      <c r="D32" s="117" t="s">
        <v>2</v>
      </c>
      <c r="E32" s="161" t="s">
        <v>75</v>
      </c>
      <c r="F32" s="161"/>
      <c r="G32" s="117" t="s">
        <v>3</v>
      </c>
      <c r="H32" s="117" t="s">
        <v>4</v>
      </c>
      <c r="I32" s="117" t="s">
        <v>5</v>
      </c>
      <c r="J32" s="117" t="s">
        <v>6</v>
      </c>
    </row>
    <row r="33" spans="1:10" ht="71.25" customHeight="1">
      <c r="A33" s="118" t="s">
        <v>76</v>
      </c>
      <c r="B33" s="118" t="s">
        <v>549</v>
      </c>
      <c r="C33" s="118" t="s">
        <v>536</v>
      </c>
      <c r="D33" s="118" t="s">
        <v>550</v>
      </c>
      <c r="E33" s="162" t="s">
        <v>83</v>
      </c>
      <c r="F33" s="162"/>
      <c r="G33" s="118" t="s">
        <v>30</v>
      </c>
      <c r="H33" s="5">
        <v>1</v>
      </c>
      <c r="I33" s="6">
        <v>3121.27</v>
      </c>
      <c r="J33" s="6">
        <v>3121.27</v>
      </c>
    </row>
    <row r="34" spans="1:10" ht="21.95" customHeight="1">
      <c r="A34" s="119" t="s">
        <v>77</v>
      </c>
      <c r="B34" s="119" t="s">
        <v>596</v>
      </c>
      <c r="C34" s="119" t="s">
        <v>19</v>
      </c>
      <c r="D34" s="119" t="s">
        <v>597</v>
      </c>
      <c r="E34" s="163" t="s">
        <v>591</v>
      </c>
      <c r="F34" s="163"/>
      <c r="G34" s="119" t="s">
        <v>212</v>
      </c>
      <c r="H34" s="7">
        <v>1.1000000000000001</v>
      </c>
      <c r="I34" s="8">
        <v>2837.52</v>
      </c>
      <c r="J34" s="8">
        <v>3121.27</v>
      </c>
    </row>
    <row r="35" spans="1:10" ht="36" customHeight="1">
      <c r="A35" s="115"/>
      <c r="B35" s="115"/>
      <c r="C35" s="115"/>
      <c r="D35" s="115"/>
      <c r="E35" s="115" t="s">
        <v>78</v>
      </c>
      <c r="F35" s="89">
        <v>44.09</v>
      </c>
      <c r="G35" s="115" t="s">
        <v>79</v>
      </c>
      <c r="H35" s="89">
        <v>0</v>
      </c>
      <c r="I35" s="115" t="s">
        <v>80</v>
      </c>
      <c r="J35" s="89">
        <v>44.09</v>
      </c>
    </row>
    <row r="36" spans="1:10" ht="26.25" thickBot="1">
      <c r="A36" s="115"/>
      <c r="B36" s="115"/>
      <c r="C36" s="115"/>
      <c r="D36" s="115"/>
      <c r="E36" s="115" t="s">
        <v>81</v>
      </c>
      <c r="F36" s="89">
        <v>599.59</v>
      </c>
      <c r="G36" s="115"/>
      <c r="H36" s="125" t="s">
        <v>82</v>
      </c>
      <c r="I36" s="125"/>
      <c r="J36" s="89">
        <v>3720.86</v>
      </c>
    </row>
    <row r="37" spans="1:10" ht="21.95" customHeight="1" thickTop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21.95" customHeight="1">
      <c r="A38" s="117" t="s">
        <v>551</v>
      </c>
      <c r="B38" s="117" t="s">
        <v>0</v>
      </c>
      <c r="C38" s="117" t="s">
        <v>1</v>
      </c>
      <c r="D38" s="117" t="s">
        <v>2</v>
      </c>
      <c r="E38" s="161" t="s">
        <v>75</v>
      </c>
      <c r="F38" s="161"/>
      <c r="G38" s="117" t="s">
        <v>3</v>
      </c>
      <c r="H38" s="117" t="s">
        <v>4</v>
      </c>
      <c r="I38" s="117" t="s">
        <v>5</v>
      </c>
      <c r="J38" s="117" t="s">
        <v>6</v>
      </c>
    </row>
    <row r="39" spans="1:10" ht="102" customHeight="1">
      <c r="A39" s="118" t="s">
        <v>76</v>
      </c>
      <c r="B39" s="118" t="s">
        <v>552</v>
      </c>
      <c r="C39" s="118" t="s">
        <v>536</v>
      </c>
      <c r="D39" s="118" t="s">
        <v>553</v>
      </c>
      <c r="E39" s="162" t="s">
        <v>83</v>
      </c>
      <c r="F39" s="162"/>
      <c r="G39" s="118" t="s">
        <v>30</v>
      </c>
      <c r="H39" s="5">
        <v>1</v>
      </c>
      <c r="I39" s="6">
        <v>1947.57</v>
      </c>
      <c r="J39" s="6">
        <v>1947.57</v>
      </c>
    </row>
    <row r="40" spans="1:10" ht="25.5">
      <c r="A40" s="119" t="s">
        <v>77</v>
      </c>
      <c r="B40" s="119" t="s">
        <v>598</v>
      </c>
      <c r="C40" s="119" t="s">
        <v>19</v>
      </c>
      <c r="D40" s="119" t="s">
        <v>599</v>
      </c>
      <c r="E40" s="163" t="s">
        <v>591</v>
      </c>
      <c r="F40" s="163"/>
      <c r="G40" s="119" t="s">
        <v>212</v>
      </c>
      <c r="H40" s="7">
        <v>1.1000000000000001</v>
      </c>
      <c r="I40" s="8">
        <v>1770.52</v>
      </c>
      <c r="J40" s="8">
        <v>1947.57</v>
      </c>
    </row>
    <row r="41" spans="1:10" ht="25.5">
      <c r="A41" s="115"/>
      <c r="B41" s="115"/>
      <c r="C41" s="115"/>
      <c r="D41" s="115"/>
      <c r="E41" s="115" t="s">
        <v>78</v>
      </c>
      <c r="F41" s="89">
        <v>44.09</v>
      </c>
      <c r="G41" s="115" t="s">
        <v>79</v>
      </c>
      <c r="H41" s="89">
        <v>0</v>
      </c>
      <c r="I41" s="115" t="s">
        <v>80</v>
      </c>
      <c r="J41" s="89">
        <v>44.09</v>
      </c>
    </row>
    <row r="42" spans="1:10" ht="26.25" thickBot="1">
      <c r="A42" s="115"/>
      <c r="B42" s="115"/>
      <c r="C42" s="115"/>
      <c r="D42" s="115"/>
      <c r="E42" s="115" t="s">
        <v>81</v>
      </c>
      <c r="F42" s="89">
        <v>374.12</v>
      </c>
      <c r="G42" s="115"/>
      <c r="H42" s="125" t="s">
        <v>82</v>
      </c>
      <c r="I42" s="125"/>
      <c r="J42" s="89">
        <v>2321.69</v>
      </c>
    </row>
    <row r="43" spans="1:10" ht="15" thickTop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77.25" customHeight="1">
      <c r="A44" s="117" t="s">
        <v>554</v>
      </c>
      <c r="B44" s="117" t="s">
        <v>0</v>
      </c>
      <c r="C44" s="117" t="s">
        <v>1</v>
      </c>
      <c r="D44" s="117" t="s">
        <v>2</v>
      </c>
      <c r="E44" s="161" t="s">
        <v>75</v>
      </c>
      <c r="F44" s="161"/>
      <c r="G44" s="117" t="s">
        <v>3</v>
      </c>
      <c r="H44" s="117" t="s">
        <v>4</v>
      </c>
      <c r="I44" s="117" t="s">
        <v>5</v>
      </c>
      <c r="J44" s="117" t="s">
        <v>6</v>
      </c>
    </row>
    <row r="45" spans="1:10" ht="33.75" customHeight="1">
      <c r="A45" s="118" t="s">
        <v>76</v>
      </c>
      <c r="B45" s="118" t="s">
        <v>555</v>
      </c>
      <c r="C45" s="118" t="s">
        <v>536</v>
      </c>
      <c r="D45" s="118" t="s">
        <v>556</v>
      </c>
      <c r="E45" s="162" t="s">
        <v>83</v>
      </c>
      <c r="F45" s="162"/>
      <c r="G45" s="118" t="s">
        <v>30</v>
      </c>
      <c r="H45" s="5">
        <v>1</v>
      </c>
      <c r="I45" s="6">
        <v>4685.25</v>
      </c>
      <c r="J45" s="6">
        <v>4685.25</v>
      </c>
    </row>
    <row r="46" spans="1:10" ht="33.75" customHeight="1">
      <c r="A46" s="119" t="s">
        <v>77</v>
      </c>
      <c r="B46" s="119" t="s">
        <v>600</v>
      </c>
      <c r="C46" s="119" t="s">
        <v>19</v>
      </c>
      <c r="D46" s="119" t="s">
        <v>601</v>
      </c>
      <c r="E46" s="163" t="s">
        <v>591</v>
      </c>
      <c r="F46" s="163"/>
      <c r="G46" s="119" t="s">
        <v>212</v>
      </c>
      <c r="H46" s="7">
        <v>1.1000000000000001</v>
      </c>
      <c r="I46" s="8">
        <v>4259.32</v>
      </c>
      <c r="J46" s="8">
        <v>4685.25</v>
      </c>
    </row>
    <row r="47" spans="1:10" ht="25.5" customHeight="1">
      <c r="A47" s="115"/>
      <c r="B47" s="115"/>
      <c r="C47" s="115"/>
      <c r="D47" s="115"/>
      <c r="E47" s="115" t="s">
        <v>78</v>
      </c>
      <c r="F47" s="89">
        <v>52.58</v>
      </c>
      <c r="G47" s="115" t="s">
        <v>79</v>
      </c>
      <c r="H47" s="89">
        <v>0</v>
      </c>
      <c r="I47" s="115" t="s">
        <v>80</v>
      </c>
      <c r="J47" s="89">
        <v>52.58</v>
      </c>
    </row>
    <row r="48" spans="1:10" ht="26.25" thickBot="1">
      <c r="A48" s="115"/>
      <c r="B48" s="115"/>
      <c r="C48" s="115"/>
      <c r="D48" s="115"/>
      <c r="E48" s="115" t="s">
        <v>81</v>
      </c>
      <c r="F48" s="89">
        <v>900.03</v>
      </c>
      <c r="G48" s="115"/>
      <c r="H48" s="125" t="s">
        <v>82</v>
      </c>
      <c r="I48" s="125"/>
      <c r="J48" s="89">
        <v>5585.28</v>
      </c>
    </row>
    <row r="49" spans="1:10" ht="15" thickTop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15">
      <c r="A50" s="117" t="s">
        <v>557</v>
      </c>
      <c r="B50" s="117" t="s">
        <v>0</v>
      </c>
      <c r="C50" s="117" t="s">
        <v>1</v>
      </c>
      <c r="D50" s="117" t="s">
        <v>2</v>
      </c>
      <c r="E50" s="161" t="s">
        <v>75</v>
      </c>
      <c r="F50" s="161"/>
      <c r="G50" s="117" t="s">
        <v>3</v>
      </c>
      <c r="H50" s="117" t="s">
        <v>4</v>
      </c>
      <c r="I50" s="117" t="s">
        <v>5</v>
      </c>
      <c r="J50" s="117" t="s">
        <v>6</v>
      </c>
    </row>
    <row r="51" spans="1:10" ht="32.25" customHeight="1">
      <c r="A51" s="118" t="s">
        <v>76</v>
      </c>
      <c r="B51" s="118" t="s">
        <v>558</v>
      </c>
      <c r="C51" s="118" t="s">
        <v>536</v>
      </c>
      <c r="D51" s="118" t="s">
        <v>559</v>
      </c>
      <c r="E51" s="162" t="s">
        <v>602</v>
      </c>
      <c r="F51" s="162"/>
      <c r="G51" s="118" t="s">
        <v>30</v>
      </c>
      <c r="H51" s="5">
        <v>1</v>
      </c>
      <c r="I51" s="6">
        <v>13522.12</v>
      </c>
      <c r="J51" s="6">
        <v>13522.12</v>
      </c>
    </row>
    <row r="52" spans="1:10" ht="32.25" customHeight="1">
      <c r="A52" s="119" t="s">
        <v>77</v>
      </c>
      <c r="B52" s="119" t="s">
        <v>603</v>
      </c>
      <c r="C52" s="119" t="s">
        <v>19</v>
      </c>
      <c r="D52" s="119" t="s">
        <v>604</v>
      </c>
      <c r="E52" s="163" t="s">
        <v>591</v>
      </c>
      <c r="F52" s="163"/>
      <c r="G52" s="119" t="s">
        <v>212</v>
      </c>
      <c r="H52" s="7">
        <v>1.1000000000000001</v>
      </c>
      <c r="I52" s="8">
        <v>12292.84</v>
      </c>
      <c r="J52" s="8">
        <v>13522.12</v>
      </c>
    </row>
    <row r="53" spans="1:10" ht="25.5" customHeight="1">
      <c r="A53" s="115"/>
      <c r="B53" s="115"/>
      <c r="C53" s="115"/>
      <c r="D53" s="115"/>
      <c r="E53" s="115" t="s">
        <v>78</v>
      </c>
      <c r="F53" s="89">
        <v>93.33</v>
      </c>
      <c r="G53" s="115" t="s">
        <v>79</v>
      </c>
      <c r="H53" s="89">
        <v>0</v>
      </c>
      <c r="I53" s="115" t="s">
        <v>80</v>
      </c>
      <c r="J53" s="89">
        <v>93.33</v>
      </c>
    </row>
    <row r="54" spans="1:10" ht="21.95" customHeight="1" thickBot="1">
      <c r="A54" s="115"/>
      <c r="B54" s="115"/>
      <c r="C54" s="115"/>
      <c r="D54" s="115"/>
      <c r="E54" s="115" t="s">
        <v>81</v>
      </c>
      <c r="F54" s="89">
        <v>2597.59</v>
      </c>
      <c r="G54" s="115"/>
      <c r="H54" s="125" t="s">
        <v>82</v>
      </c>
      <c r="I54" s="125"/>
      <c r="J54" s="89">
        <v>16119.71</v>
      </c>
    </row>
    <row r="55" spans="1:10" ht="15" thickTop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15">
      <c r="A56" s="117" t="s">
        <v>560</v>
      </c>
      <c r="B56" s="117" t="s">
        <v>0</v>
      </c>
      <c r="C56" s="117" t="s">
        <v>1</v>
      </c>
      <c r="D56" s="117" t="s">
        <v>2</v>
      </c>
      <c r="E56" s="161" t="s">
        <v>75</v>
      </c>
      <c r="F56" s="161"/>
      <c r="G56" s="117" t="s">
        <v>3</v>
      </c>
      <c r="H56" s="117" t="s">
        <v>4</v>
      </c>
      <c r="I56" s="117" t="s">
        <v>5</v>
      </c>
      <c r="J56" s="117" t="s">
        <v>6</v>
      </c>
    </row>
    <row r="57" spans="1:10" ht="35.25" customHeight="1">
      <c r="A57" s="118" t="s">
        <v>76</v>
      </c>
      <c r="B57" s="118" t="s">
        <v>561</v>
      </c>
      <c r="C57" s="118" t="s">
        <v>536</v>
      </c>
      <c r="D57" s="118" t="s">
        <v>562</v>
      </c>
      <c r="E57" s="162" t="s">
        <v>83</v>
      </c>
      <c r="F57" s="162"/>
      <c r="G57" s="118" t="s">
        <v>30</v>
      </c>
      <c r="H57" s="5">
        <v>1</v>
      </c>
      <c r="I57" s="6">
        <v>295.35000000000002</v>
      </c>
      <c r="J57" s="6">
        <v>295.35000000000002</v>
      </c>
    </row>
    <row r="58" spans="1:10" ht="38.25" customHeight="1">
      <c r="A58" s="119" t="s">
        <v>77</v>
      </c>
      <c r="B58" s="119" t="s">
        <v>605</v>
      </c>
      <c r="C58" s="119" t="s">
        <v>19</v>
      </c>
      <c r="D58" s="119" t="s">
        <v>606</v>
      </c>
      <c r="E58" s="163" t="s">
        <v>591</v>
      </c>
      <c r="F58" s="163"/>
      <c r="G58" s="119" t="s">
        <v>212</v>
      </c>
      <c r="H58" s="7">
        <v>1.1000000000000001</v>
      </c>
      <c r="I58" s="8">
        <v>268.5</v>
      </c>
      <c r="J58" s="8">
        <v>295.35000000000002</v>
      </c>
    </row>
    <row r="59" spans="1:10" ht="21.95" customHeight="1">
      <c r="A59" s="115"/>
      <c r="B59" s="115"/>
      <c r="C59" s="115"/>
      <c r="D59" s="115"/>
      <c r="E59" s="115" t="s">
        <v>78</v>
      </c>
      <c r="F59" s="89">
        <v>92.03</v>
      </c>
      <c r="G59" s="115" t="s">
        <v>79</v>
      </c>
      <c r="H59" s="89">
        <v>0</v>
      </c>
      <c r="I59" s="115" t="s">
        <v>80</v>
      </c>
      <c r="J59" s="89">
        <v>92.03</v>
      </c>
    </row>
    <row r="60" spans="1:10" ht="26.25" thickBot="1">
      <c r="A60" s="115"/>
      <c r="B60" s="115"/>
      <c r="C60" s="115"/>
      <c r="D60" s="115"/>
      <c r="E60" s="115" t="s">
        <v>81</v>
      </c>
      <c r="F60" s="89">
        <v>56.73</v>
      </c>
      <c r="G60" s="115"/>
      <c r="H60" s="125" t="s">
        <v>82</v>
      </c>
      <c r="I60" s="125"/>
      <c r="J60" s="89">
        <v>352.08</v>
      </c>
    </row>
    <row r="61" spans="1:10" ht="15" thickTop="1">
      <c r="A61" s="9"/>
      <c r="B61" s="9"/>
      <c r="C61" s="9"/>
      <c r="D61" s="9"/>
      <c r="E61" s="9"/>
      <c r="F61" s="9"/>
      <c r="G61" s="9"/>
      <c r="H61" s="9"/>
      <c r="I61" s="9"/>
      <c r="J61" s="9"/>
    </row>
  </sheetData>
  <mergeCells count="43">
    <mergeCell ref="H42:I42"/>
    <mergeCell ref="H48:I48"/>
    <mergeCell ref="H60:I60"/>
    <mergeCell ref="H24:I24"/>
    <mergeCell ref="E39:F39"/>
    <mergeCell ref="E15:F15"/>
    <mergeCell ref="A1:J1"/>
    <mergeCell ref="A2:J2"/>
    <mergeCell ref="A3:J3"/>
    <mergeCell ref="A4:J4"/>
    <mergeCell ref="A5:J5"/>
    <mergeCell ref="A6:J6"/>
    <mergeCell ref="A7:J7"/>
    <mergeCell ref="E8:F8"/>
    <mergeCell ref="E9:F9"/>
    <mergeCell ref="E10:F10"/>
    <mergeCell ref="E16:F16"/>
    <mergeCell ref="H12:I12"/>
    <mergeCell ref="E14:F14"/>
    <mergeCell ref="H18:I18"/>
    <mergeCell ref="H30:I30"/>
    <mergeCell ref="E32:F32"/>
    <mergeCell ref="E33:F33"/>
    <mergeCell ref="E34:F34"/>
    <mergeCell ref="H36:I36"/>
    <mergeCell ref="E50:F50"/>
    <mergeCell ref="E51:F51"/>
    <mergeCell ref="E52:F52"/>
    <mergeCell ref="E44:F44"/>
    <mergeCell ref="E45:F45"/>
    <mergeCell ref="E46:F46"/>
    <mergeCell ref="E38:F38"/>
    <mergeCell ref="E28:F28"/>
    <mergeCell ref="E26:F26"/>
    <mergeCell ref="E27:F27"/>
    <mergeCell ref="E20:F20"/>
    <mergeCell ref="E21:F21"/>
    <mergeCell ref="E22:F22"/>
    <mergeCell ref="E40:F40"/>
    <mergeCell ref="H54:I54"/>
    <mergeCell ref="E56:F56"/>
    <mergeCell ref="E57:F57"/>
    <mergeCell ref="E58:F58"/>
  </mergeCells>
  <printOptions horizontalCentered="1"/>
  <pageMargins left="0.25" right="0.25" top="0.75" bottom="0.75" header="0.3" footer="0.3"/>
  <pageSetup paperSize="9"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zoomScaleNormal="100" zoomScaleSheetLayoutView="100" workbookViewId="0">
      <selection activeCell="A4" sqref="A4:H4"/>
    </sheetView>
  </sheetViews>
  <sheetFormatPr defaultRowHeight="14.25"/>
  <cols>
    <col min="1" max="1" width="19" customWidth="1"/>
    <col min="2" max="7" width="13.625" customWidth="1"/>
    <col min="8" max="8" width="22.875" customWidth="1"/>
  </cols>
  <sheetData>
    <row r="1" spans="1:8" ht="21.95" customHeight="1">
      <c r="A1" s="133" t="s">
        <v>55</v>
      </c>
      <c r="B1" s="134"/>
      <c r="C1" s="134"/>
      <c r="D1" s="134"/>
      <c r="E1" s="134"/>
      <c r="F1" s="134"/>
      <c r="G1" s="134"/>
      <c r="H1" s="135"/>
    </row>
    <row r="2" spans="1:8" ht="21.95" customHeight="1">
      <c r="A2" s="136" t="s">
        <v>62</v>
      </c>
      <c r="B2" s="137"/>
      <c r="C2" s="137"/>
      <c r="D2" s="137"/>
      <c r="E2" s="137"/>
      <c r="F2" s="137"/>
      <c r="G2" s="137"/>
      <c r="H2" s="138"/>
    </row>
    <row r="3" spans="1:8" ht="21.95" customHeight="1">
      <c r="A3" s="136" t="s">
        <v>417</v>
      </c>
      <c r="B3" s="137"/>
      <c r="C3" s="137"/>
      <c r="D3" s="137"/>
      <c r="E3" s="137"/>
      <c r="F3" s="137"/>
      <c r="G3" s="137"/>
      <c r="H3" s="138"/>
    </row>
    <row r="4" spans="1:8" ht="21.95" customHeight="1">
      <c r="A4" s="136" t="s">
        <v>412</v>
      </c>
      <c r="B4" s="137"/>
      <c r="C4" s="137"/>
      <c r="D4" s="137"/>
      <c r="E4" s="137"/>
      <c r="F4" s="137"/>
      <c r="G4" s="137"/>
      <c r="H4" s="138"/>
    </row>
    <row r="5" spans="1:8" ht="21.95" customHeight="1" thickBot="1">
      <c r="A5" s="142" t="s">
        <v>413</v>
      </c>
      <c r="B5" s="143"/>
      <c r="C5" s="143"/>
      <c r="D5" s="143"/>
      <c r="E5" s="143"/>
      <c r="F5" s="143"/>
      <c r="G5" s="143"/>
      <c r="H5" s="144"/>
    </row>
    <row r="6" spans="1:8" ht="24.95" customHeight="1" thickBot="1">
      <c r="A6" s="177" t="s">
        <v>86</v>
      </c>
      <c r="B6" s="178"/>
      <c r="C6" s="178"/>
      <c r="D6" s="178"/>
      <c r="E6" s="178"/>
      <c r="F6" s="178"/>
      <c r="G6" s="178"/>
      <c r="H6" s="179"/>
    </row>
    <row r="7" spans="1:8" ht="33" customHeight="1">
      <c r="A7" s="12"/>
      <c r="B7" s="13"/>
      <c r="C7" s="13"/>
      <c r="D7" s="13"/>
      <c r="E7" s="13"/>
      <c r="F7" s="13"/>
      <c r="G7" s="13"/>
      <c r="H7" s="14" t="s">
        <v>87</v>
      </c>
    </row>
    <row r="8" spans="1:8">
      <c r="A8" s="15"/>
      <c r="B8" s="16" t="s">
        <v>88</v>
      </c>
      <c r="C8" s="16"/>
      <c r="D8" s="16"/>
      <c r="E8" s="16"/>
      <c r="F8" s="16"/>
      <c r="G8" s="16"/>
      <c r="H8" s="17">
        <v>3</v>
      </c>
    </row>
    <row r="9" spans="1:8" ht="15" thickBot="1">
      <c r="A9" s="18"/>
      <c r="B9" s="16" t="s">
        <v>89</v>
      </c>
      <c r="C9" s="16"/>
      <c r="D9" s="16"/>
      <c r="E9" s="16"/>
      <c r="F9" s="16"/>
      <c r="G9" s="16"/>
      <c r="H9" s="17">
        <v>0.59</v>
      </c>
    </row>
    <row r="10" spans="1:8" ht="16.5" thickBot="1">
      <c r="A10" s="19" t="s">
        <v>90</v>
      </c>
      <c r="B10" s="20"/>
      <c r="C10" s="20"/>
      <c r="D10" s="20"/>
      <c r="E10" s="20"/>
      <c r="F10" s="20"/>
      <c r="G10" s="20"/>
      <c r="H10" s="21">
        <f>H8+H9</f>
        <v>3.59</v>
      </c>
    </row>
    <row r="11" spans="1:8">
      <c r="A11" s="22" t="s">
        <v>91</v>
      </c>
      <c r="B11" s="16"/>
      <c r="C11" s="16"/>
      <c r="D11" s="16"/>
      <c r="E11" s="16"/>
      <c r="F11" s="16"/>
      <c r="G11" s="16"/>
      <c r="H11" s="17"/>
    </row>
    <row r="12" spans="1:8">
      <c r="A12" s="15" t="s">
        <v>92</v>
      </c>
      <c r="B12" s="23" t="s">
        <v>93</v>
      </c>
      <c r="C12" s="23"/>
      <c r="D12" s="23"/>
      <c r="E12" s="23"/>
      <c r="F12" s="23"/>
      <c r="G12" s="23"/>
      <c r="H12" s="17">
        <v>0.97</v>
      </c>
    </row>
    <row r="13" spans="1:8" ht="15" thickBot="1">
      <c r="A13" s="15" t="s">
        <v>94</v>
      </c>
      <c r="B13" s="23" t="s">
        <v>95</v>
      </c>
      <c r="C13" s="23"/>
      <c r="D13" s="23"/>
      <c r="E13" s="23"/>
      <c r="F13" s="23"/>
      <c r="G13" s="23"/>
      <c r="H13" s="17">
        <v>0.8</v>
      </c>
    </row>
    <row r="14" spans="1:8" ht="16.5" thickBot="1">
      <c r="A14" s="19" t="s">
        <v>90</v>
      </c>
      <c r="B14" s="20"/>
      <c r="C14" s="20"/>
      <c r="D14" s="20"/>
      <c r="E14" s="20"/>
      <c r="F14" s="20"/>
      <c r="G14" s="20"/>
      <c r="H14" s="21">
        <f>H12+H13</f>
        <v>1.77</v>
      </c>
    </row>
    <row r="15" spans="1:8" ht="15" thickBot="1">
      <c r="A15" s="24" t="s">
        <v>96</v>
      </c>
      <c r="B15" s="23"/>
      <c r="C15" s="23"/>
      <c r="D15" s="23"/>
      <c r="E15" s="23"/>
      <c r="F15" s="23"/>
      <c r="G15" s="23"/>
      <c r="H15" s="25" t="s">
        <v>97</v>
      </c>
    </row>
    <row r="16" spans="1:8" ht="16.5" thickBot="1">
      <c r="A16" s="26" t="s">
        <v>98</v>
      </c>
      <c r="B16" s="20" t="s">
        <v>99</v>
      </c>
      <c r="C16" s="20"/>
      <c r="D16" s="20"/>
      <c r="E16" s="20"/>
      <c r="F16" s="20"/>
      <c r="G16" s="20"/>
      <c r="H16" s="21">
        <f>H17+H18</f>
        <v>6.15</v>
      </c>
    </row>
    <row r="17" spans="1:8">
      <c r="A17" s="18" t="s">
        <v>100</v>
      </c>
      <c r="B17" s="23" t="s">
        <v>101</v>
      </c>
      <c r="C17" s="23"/>
      <c r="D17" s="23"/>
      <c r="E17" s="23"/>
      <c r="F17" s="23"/>
      <c r="G17" s="23"/>
      <c r="H17" s="17">
        <f>H23</f>
        <v>3.65</v>
      </c>
    </row>
    <row r="18" spans="1:8" ht="15" thickBot="1">
      <c r="A18" s="18" t="s">
        <v>102</v>
      </c>
      <c r="B18" s="23" t="s">
        <v>103</v>
      </c>
      <c r="C18" s="23"/>
      <c r="D18" s="23"/>
      <c r="E18" s="23"/>
      <c r="F18" s="23"/>
      <c r="G18" s="23"/>
      <c r="H18" s="17">
        <v>2.5</v>
      </c>
    </row>
    <row r="19" spans="1:8" ht="15" thickBot="1">
      <c r="A19" s="27" t="s">
        <v>104</v>
      </c>
      <c r="B19" s="28" t="s">
        <v>105</v>
      </c>
      <c r="C19" s="28"/>
      <c r="D19" s="28"/>
      <c r="E19" s="28"/>
      <c r="F19" s="28"/>
      <c r="G19" s="28"/>
      <c r="H19" s="29">
        <v>6.16</v>
      </c>
    </row>
    <row r="20" spans="1:8">
      <c r="A20" s="30"/>
      <c r="B20" s="31"/>
      <c r="C20" s="31"/>
      <c r="D20" s="31"/>
      <c r="E20" s="31"/>
      <c r="F20" s="31"/>
      <c r="G20" s="31"/>
      <c r="H20" s="32"/>
    </row>
    <row r="21" spans="1:8" ht="15" thickBot="1">
      <c r="A21" s="30"/>
      <c r="B21" s="31"/>
      <c r="C21" s="31"/>
      <c r="D21" s="31"/>
      <c r="E21" s="31"/>
      <c r="F21" s="31"/>
      <c r="G21" s="31"/>
      <c r="H21" s="32"/>
    </row>
    <row r="22" spans="1:8" ht="16.5" thickBot="1">
      <c r="A22" s="33" t="s">
        <v>106</v>
      </c>
      <c r="B22" s="34"/>
      <c r="C22" s="34"/>
      <c r="D22" s="34"/>
      <c r="E22" s="34"/>
      <c r="F22" s="34"/>
      <c r="G22" s="34"/>
      <c r="H22" s="35"/>
    </row>
    <row r="23" spans="1:8">
      <c r="A23" s="15" t="s">
        <v>100</v>
      </c>
      <c r="B23" s="16" t="s">
        <v>101</v>
      </c>
      <c r="C23" s="16"/>
      <c r="D23" s="16"/>
      <c r="E23" s="16"/>
      <c r="F23" s="16"/>
      <c r="G23" s="16"/>
      <c r="H23" s="36">
        <f>H24+H25+H26</f>
        <v>3.65</v>
      </c>
    </row>
    <row r="24" spans="1:8">
      <c r="A24" s="18" t="s">
        <v>107</v>
      </c>
      <c r="B24" s="23" t="s">
        <v>108</v>
      </c>
      <c r="C24" s="23"/>
      <c r="D24" s="23"/>
      <c r="E24" s="23"/>
      <c r="F24" s="23"/>
      <c r="G24" s="23"/>
      <c r="H24" s="37">
        <v>0.65</v>
      </c>
    </row>
    <row r="25" spans="1:8">
      <c r="A25" s="18" t="s">
        <v>109</v>
      </c>
      <c r="B25" s="23" t="s">
        <v>110</v>
      </c>
      <c r="C25" s="23"/>
      <c r="D25" s="23"/>
      <c r="E25" s="23"/>
      <c r="F25" s="23"/>
      <c r="G25" s="23"/>
      <c r="H25" s="37">
        <v>3</v>
      </c>
    </row>
    <row r="26" spans="1:8" ht="15" thickBot="1">
      <c r="A26" s="18" t="s">
        <v>111</v>
      </c>
      <c r="B26" s="23" t="s">
        <v>112</v>
      </c>
      <c r="C26" s="23"/>
      <c r="D26" s="23"/>
      <c r="E26" s="23"/>
      <c r="F26" s="23"/>
      <c r="G26" s="23"/>
      <c r="H26" s="37">
        <v>0</v>
      </c>
    </row>
    <row r="27" spans="1:8" ht="16.5" thickBot="1">
      <c r="A27" s="33" t="s">
        <v>113</v>
      </c>
      <c r="B27" s="34"/>
      <c r="C27" s="34"/>
      <c r="D27" s="34"/>
      <c r="E27" s="34"/>
      <c r="F27" s="34"/>
      <c r="G27" s="34"/>
      <c r="H27" s="35"/>
    </row>
    <row r="28" spans="1:8">
      <c r="A28" s="15" t="s">
        <v>102</v>
      </c>
      <c r="B28" s="16" t="s">
        <v>114</v>
      </c>
      <c r="C28" s="16"/>
      <c r="D28" s="16"/>
      <c r="E28" s="16"/>
      <c r="F28" s="16"/>
      <c r="G28" s="16"/>
      <c r="H28" s="36">
        <f>H29</f>
        <v>2.5</v>
      </c>
    </row>
    <row r="29" spans="1:8">
      <c r="A29" s="18" t="s">
        <v>115</v>
      </c>
      <c r="B29" s="23" t="s">
        <v>108</v>
      </c>
      <c r="C29" s="23"/>
      <c r="D29" s="23"/>
      <c r="E29" s="23"/>
      <c r="F29" s="23"/>
      <c r="G29" s="23"/>
      <c r="H29" s="17">
        <v>2.5</v>
      </c>
    </row>
    <row r="30" spans="1:8">
      <c r="A30" s="30"/>
      <c r="B30" s="31"/>
      <c r="C30" s="31"/>
      <c r="D30" s="31"/>
      <c r="E30" s="31"/>
      <c r="F30" s="31"/>
      <c r="G30" s="31"/>
      <c r="H30" s="32"/>
    </row>
    <row r="31" spans="1:8">
      <c r="A31" s="30"/>
      <c r="B31" s="31"/>
      <c r="C31" s="31"/>
      <c r="D31" s="31"/>
      <c r="E31" s="31"/>
      <c r="F31" s="31"/>
      <c r="G31" s="31"/>
      <c r="H31" s="32"/>
    </row>
    <row r="32" spans="1:8" ht="129.94999999999999" customHeight="1">
      <c r="A32" s="38" t="s">
        <v>116</v>
      </c>
      <c r="B32" s="39"/>
      <c r="C32" s="39"/>
      <c r="D32" s="39"/>
      <c r="E32" s="39"/>
      <c r="F32" s="39"/>
      <c r="G32" s="39"/>
      <c r="H32" s="40"/>
    </row>
    <row r="33" spans="1:8" ht="17.25">
      <c r="A33" s="41" t="s">
        <v>117</v>
      </c>
      <c r="B33" s="42"/>
      <c r="C33" s="43">
        <f>H8/100</f>
        <v>0.03</v>
      </c>
      <c r="D33" s="42"/>
      <c r="E33" s="31"/>
      <c r="F33" s="44" t="s">
        <v>117</v>
      </c>
      <c r="G33" s="44"/>
      <c r="H33" s="45">
        <f>C33</f>
        <v>0.03</v>
      </c>
    </row>
    <row r="34" spans="1:8" ht="17.25">
      <c r="A34" s="41" t="s">
        <v>118</v>
      </c>
      <c r="B34" s="42"/>
      <c r="C34" s="43">
        <f>H13/100</f>
        <v>8.0000000000000002E-3</v>
      </c>
      <c r="D34" s="42"/>
      <c r="E34" s="31"/>
      <c r="F34" s="44" t="s">
        <v>118</v>
      </c>
      <c r="G34" s="44"/>
      <c r="H34" s="45">
        <f>C34</f>
        <v>8.0000000000000002E-3</v>
      </c>
    </row>
    <row r="35" spans="1:8" ht="17.25">
      <c r="A35" s="41" t="s">
        <v>119</v>
      </c>
      <c r="B35" s="42"/>
      <c r="C35" s="43">
        <f>H12/100</f>
        <v>9.7000000000000003E-3</v>
      </c>
      <c r="D35" s="42"/>
      <c r="E35" s="31"/>
      <c r="F35" s="44" t="s">
        <v>119</v>
      </c>
      <c r="G35" s="44"/>
      <c r="H35" s="45">
        <f>C35</f>
        <v>9.7000000000000003E-3</v>
      </c>
    </row>
    <row r="36" spans="1:8" ht="17.25">
      <c r="A36" s="41" t="s">
        <v>120</v>
      </c>
      <c r="B36" s="42"/>
      <c r="C36" s="46">
        <f>1+C33+C34+C35</f>
        <v>1.0477000000000001</v>
      </c>
      <c r="D36" s="42"/>
      <c r="E36" s="31"/>
      <c r="F36" s="44" t="s">
        <v>120</v>
      </c>
      <c r="G36" s="44"/>
      <c r="H36" s="47">
        <f>1+H33+H34+H35</f>
        <v>1.0477000000000001</v>
      </c>
    </row>
    <row r="37" spans="1:8" ht="17.25">
      <c r="A37" s="41" t="s">
        <v>121</v>
      </c>
      <c r="B37" s="42"/>
      <c r="C37" s="43">
        <f>H9/100</f>
        <v>5.8999999999999999E-3</v>
      </c>
      <c r="D37" s="42"/>
      <c r="E37" s="31"/>
      <c r="F37" s="44" t="s">
        <v>121</v>
      </c>
      <c r="G37" s="44"/>
      <c r="H37" s="45">
        <f>C37</f>
        <v>5.8999999999999999E-3</v>
      </c>
    </row>
    <row r="38" spans="1:8" ht="17.25">
      <c r="A38" s="41" t="s">
        <v>122</v>
      </c>
      <c r="B38" s="42"/>
      <c r="C38" s="46">
        <f>1+C37</f>
        <v>1.0059</v>
      </c>
      <c r="D38" s="42"/>
      <c r="E38" s="31"/>
      <c r="F38" s="44" t="s">
        <v>122</v>
      </c>
      <c r="G38" s="44"/>
      <c r="H38" s="47">
        <f>1+H37</f>
        <v>1.0059</v>
      </c>
    </row>
    <row r="39" spans="1:8" ht="17.25">
      <c r="A39" s="41" t="s">
        <v>123</v>
      </c>
      <c r="B39" s="42"/>
      <c r="C39" s="43">
        <f>H19/100</f>
        <v>6.1600000000000002E-2</v>
      </c>
      <c r="D39" s="42"/>
      <c r="E39" s="31"/>
      <c r="F39" s="44" t="s">
        <v>123</v>
      </c>
      <c r="G39" s="44"/>
      <c r="H39" s="45">
        <f>C39</f>
        <v>6.1600000000000002E-2</v>
      </c>
    </row>
    <row r="40" spans="1:8" ht="17.25">
      <c r="A40" s="41" t="s">
        <v>124</v>
      </c>
      <c r="B40" s="42"/>
      <c r="C40" s="46">
        <f>1+C39</f>
        <v>1.0616000000000001</v>
      </c>
      <c r="D40" s="42"/>
      <c r="E40" s="31"/>
      <c r="F40" s="44" t="s">
        <v>124</v>
      </c>
      <c r="G40" s="44"/>
      <c r="H40" s="47">
        <f>1+H39</f>
        <v>1.0616000000000001</v>
      </c>
    </row>
    <row r="41" spans="1:8" ht="17.25">
      <c r="A41" s="41"/>
      <c r="B41" s="42"/>
      <c r="C41" s="42"/>
      <c r="D41" s="42"/>
      <c r="E41" s="31"/>
      <c r="F41" s="44"/>
      <c r="G41" s="44"/>
      <c r="H41" s="48"/>
    </row>
    <row r="42" spans="1:8" ht="17.25">
      <c r="A42" s="41" t="s">
        <v>125</v>
      </c>
      <c r="B42" s="42"/>
      <c r="C42" s="43">
        <f>H16/100</f>
        <v>6.1500000000000006E-2</v>
      </c>
      <c r="D42" s="42"/>
      <c r="E42" s="31"/>
      <c r="F42" s="44" t="s">
        <v>125</v>
      </c>
      <c r="G42" s="44"/>
      <c r="H42" s="45">
        <f>C42-(H26/100)</f>
        <v>6.1500000000000006E-2</v>
      </c>
    </row>
    <row r="43" spans="1:8" ht="17.25">
      <c r="A43" s="41" t="s">
        <v>126</v>
      </c>
      <c r="B43" s="42"/>
      <c r="C43" s="46">
        <f>1-C42</f>
        <v>0.9385</v>
      </c>
      <c r="D43" s="42"/>
      <c r="E43" s="31"/>
      <c r="F43" s="44" t="s">
        <v>126</v>
      </c>
      <c r="G43" s="44"/>
      <c r="H43" s="47">
        <f>1-H42</f>
        <v>0.9385</v>
      </c>
    </row>
    <row r="44" spans="1:8" ht="18" thickBot="1">
      <c r="A44" s="41"/>
      <c r="B44" s="42"/>
      <c r="C44" s="42"/>
      <c r="D44" s="42"/>
      <c r="E44" s="31"/>
      <c r="F44" s="44"/>
      <c r="G44" s="44"/>
      <c r="H44" s="48"/>
    </row>
    <row r="45" spans="1:8" ht="18" thickBot="1">
      <c r="A45" s="49" t="s">
        <v>127</v>
      </c>
      <c r="B45" s="50"/>
      <c r="C45" s="51">
        <f>(C36*C38*C40)/C43-1</f>
        <v>0.19211563781353247</v>
      </c>
      <c r="D45" s="42"/>
      <c r="E45" s="31"/>
      <c r="F45" s="52" t="s">
        <v>128</v>
      </c>
      <c r="G45" s="53"/>
      <c r="H45" s="54">
        <f>(H36*H38*H40)/H43-1</f>
        <v>0.19211563781353247</v>
      </c>
    </row>
    <row r="46" spans="1:8" ht="15">
      <c r="A46" s="55"/>
      <c r="B46" s="44"/>
      <c r="C46" s="44"/>
      <c r="D46" s="44"/>
      <c r="E46" s="31"/>
      <c r="F46" s="44"/>
      <c r="G46" s="44"/>
      <c r="H46" s="56" t="s">
        <v>129</v>
      </c>
    </row>
    <row r="47" spans="1:8" ht="15">
      <c r="A47" s="55"/>
      <c r="B47" s="44"/>
      <c r="C47" s="44"/>
      <c r="D47" s="44"/>
      <c r="E47" s="44"/>
      <c r="F47" s="175" t="s">
        <v>130</v>
      </c>
      <c r="G47" s="175"/>
      <c r="H47" s="176"/>
    </row>
    <row r="48" spans="1:8">
      <c r="A48" s="57"/>
      <c r="B48" s="58"/>
      <c r="C48" s="58"/>
      <c r="D48" s="58"/>
      <c r="E48" s="58"/>
      <c r="F48" s="175"/>
      <c r="G48" s="175"/>
      <c r="H48" s="176"/>
    </row>
    <row r="49" spans="1:8" ht="15" thickBot="1">
      <c r="A49" s="59"/>
      <c r="B49" s="60"/>
      <c r="C49" s="60"/>
      <c r="D49" s="60"/>
      <c r="E49" s="60"/>
      <c r="F49" s="60"/>
      <c r="G49" s="60"/>
      <c r="H49" s="61"/>
    </row>
  </sheetData>
  <mergeCells count="7">
    <mergeCell ref="F47:H48"/>
    <mergeCell ref="A1:H1"/>
    <mergeCell ref="A2:H2"/>
    <mergeCell ref="A3:H3"/>
    <mergeCell ref="A4:H4"/>
    <mergeCell ref="A6:H6"/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80" zoomScaleNormal="100" zoomScaleSheetLayoutView="80" workbookViewId="0">
      <selection activeCell="A4" sqref="A4:D4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4" customHeight="1">
      <c r="A1" s="185" t="s">
        <v>55</v>
      </c>
      <c r="B1" s="186"/>
      <c r="C1" s="186"/>
      <c r="D1" s="187"/>
    </row>
    <row r="2" spans="1:4" ht="24" customHeight="1">
      <c r="A2" s="188" t="s">
        <v>62</v>
      </c>
      <c r="B2" s="189"/>
      <c r="C2" s="189"/>
      <c r="D2" s="190"/>
    </row>
    <row r="3" spans="1:4" ht="24" customHeight="1">
      <c r="A3" s="62"/>
      <c r="B3" s="191" t="s">
        <v>417</v>
      </c>
      <c r="C3" s="191"/>
      <c r="D3" s="192"/>
    </row>
    <row r="4" spans="1:4" ht="24" customHeight="1">
      <c r="A4" s="188" t="s">
        <v>412</v>
      </c>
      <c r="B4" s="189"/>
      <c r="C4" s="189"/>
      <c r="D4" s="190"/>
    </row>
    <row r="5" spans="1:4" ht="24" customHeight="1" thickBot="1">
      <c r="A5" s="196" t="s">
        <v>413</v>
      </c>
      <c r="B5" s="197"/>
      <c r="C5" s="197"/>
      <c r="D5" s="198"/>
    </row>
    <row r="6" spans="1:4" ht="21.95" customHeight="1" thickBot="1">
      <c r="A6" s="193" t="s">
        <v>131</v>
      </c>
      <c r="B6" s="194"/>
      <c r="C6" s="194"/>
      <c r="D6" s="195"/>
    </row>
    <row r="7" spans="1:4" ht="15">
      <c r="A7" s="63" t="s">
        <v>64</v>
      </c>
      <c r="B7" s="64" t="s">
        <v>132</v>
      </c>
      <c r="C7" s="64" t="s">
        <v>133</v>
      </c>
      <c r="D7" s="65" t="s">
        <v>134</v>
      </c>
    </row>
    <row r="8" spans="1:4" ht="15">
      <c r="A8" s="180" t="s">
        <v>135</v>
      </c>
      <c r="B8" s="181"/>
      <c r="C8" s="181"/>
      <c r="D8" s="182"/>
    </row>
    <row r="9" spans="1:4">
      <c r="A9" s="66" t="s">
        <v>136</v>
      </c>
      <c r="B9" s="67" t="s">
        <v>137</v>
      </c>
      <c r="C9" s="68">
        <v>20</v>
      </c>
      <c r="D9" s="69">
        <v>20</v>
      </c>
    </row>
    <row r="10" spans="1:4">
      <c r="A10" s="66" t="s">
        <v>138</v>
      </c>
      <c r="B10" s="67" t="s">
        <v>139</v>
      </c>
      <c r="C10" s="68">
        <v>1.5</v>
      </c>
      <c r="D10" s="69">
        <v>1.5</v>
      </c>
    </row>
    <row r="11" spans="1:4">
      <c r="A11" s="66" t="s">
        <v>140</v>
      </c>
      <c r="B11" s="67" t="s">
        <v>141</v>
      </c>
      <c r="C11" s="68">
        <v>1</v>
      </c>
      <c r="D11" s="69">
        <v>1</v>
      </c>
    </row>
    <row r="12" spans="1:4">
      <c r="A12" s="66" t="s">
        <v>142</v>
      </c>
      <c r="B12" s="67" t="s">
        <v>143</v>
      </c>
      <c r="C12" s="68">
        <v>0.2</v>
      </c>
      <c r="D12" s="69">
        <v>0.2</v>
      </c>
    </row>
    <row r="13" spans="1:4">
      <c r="A13" s="66" t="s">
        <v>144</v>
      </c>
      <c r="B13" s="67" t="s">
        <v>145</v>
      </c>
      <c r="C13" s="68">
        <v>0.6</v>
      </c>
      <c r="D13" s="69">
        <v>0.6</v>
      </c>
    </row>
    <row r="14" spans="1:4">
      <c r="A14" s="66" t="s">
        <v>146</v>
      </c>
      <c r="B14" s="67" t="s">
        <v>147</v>
      </c>
      <c r="C14" s="68">
        <v>2.5</v>
      </c>
      <c r="D14" s="69">
        <v>2.5</v>
      </c>
    </row>
    <row r="15" spans="1:4">
      <c r="A15" s="66" t="s">
        <v>148</v>
      </c>
      <c r="B15" s="67" t="s">
        <v>149</v>
      </c>
      <c r="C15" s="68">
        <v>3</v>
      </c>
      <c r="D15" s="69">
        <v>3</v>
      </c>
    </row>
    <row r="16" spans="1:4">
      <c r="A16" s="66" t="s">
        <v>150</v>
      </c>
      <c r="B16" s="67" t="s">
        <v>151</v>
      </c>
      <c r="C16" s="68">
        <v>8</v>
      </c>
      <c r="D16" s="69">
        <v>8</v>
      </c>
    </row>
    <row r="17" spans="1:4">
      <c r="A17" s="66" t="s">
        <v>152</v>
      </c>
      <c r="B17" s="67" t="s">
        <v>153</v>
      </c>
      <c r="C17" s="68">
        <v>0</v>
      </c>
      <c r="D17" s="69">
        <v>0</v>
      </c>
    </row>
    <row r="18" spans="1:4" ht="15">
      <c r="A18" s="70" t="s">
        <v>154</v>
      </c>
      <c r="B18" s="71" t="s">
        <v>155</v>
      </c>
      <c r="C18" s="72">
        <f>SUM(C9:C17)</f>
        <v>36.799999999999997</v>
      </c>
      <c r="D18" s="73">
        <f>SUM(D9:D17)</f>
        <v>36.799999999999997</v>
      </c>
    </row>
    <row r="19" spans="1:4" ht="15">
      <c r="A19" s="180" t="s">
        <v>156</v>
      </c>
      <c r="B19" s="181"/>
      <c r="C19" s="181"/>
      <c r="D19" s="182"/>
    </row>
    <row r="20" spans="1:4">
      <c r="A20" s="66" t="s">
        <v>157</v>
      </c>
      <c r="B20" s="67" t="s">
        <v>158</v>
      </c>
      <c r="C20" s="68">
        <v>18.11</v>
      </c>
      <c r="D20" s="69">
        <v>0</v>
      </c>
    </row>
    <row r="21" spans="1:4">
      <c r="A21" s="66" t="s">
        <v>159</v>
      </c>
      <c r="B21" s="67" t="s">
        <v>160</v>
      </c>
      <c r="C21" s="68">
        <v>4.1500000000000004</v>
      </c>
      <c r="D21" s="69">
        <v>0</v>
      </c>
    </row>
    <row r="22" spans="1:4">
      <c r="A22" s="66" t="s">
        <v>161</v>
      </c>
      <c r="B22" s="67" t="s">
        <v>162</v>
      </c>
      <c r="C22" s="68">
        <v>0.91</v>
      </c>
      <c r="D22" s="69">
        <v>0.69</v>
      </c>
    </row>
    <row r="23" spans="1:4">
      <c r="A23" s="66" t="s">
        <v>163</v>
      </c>
      <c r="B23" s="67" t="s">
        <v>164</v>
      </c>
      <c r="C23" s="68">
        <v>10.94</v>
      </c>
      <c r="D23" s="69">
        <v>8.33</v>
      </c>
    </row>
    <row r="24" spans="1:4">
      <c r="A24" s="66" t="s">
        <v>165</v>
      </c>
      <c r="B24" s="67" t="s">
        <v>166</v>
      </c>
      <c r="C24" s="68">
        <v>7.0000000000000007E-2</v>
      </c>
      <c r="D24" s="69">
        <v>0.06</v>
      </c>
    </row>
    <row r="25" spans="1:4">
      <c r="A25" s="66" t="s">
        <v>167</v>
      </c>
      <c r="B25" s="67" t="s">
        <v>168</v>
      </c>
      <c r="C25" s="68">
        <v>0.73</v>
      </c>
      <c r="D25" s="69">
        <v>0.56000000000000005</v>
      </c>
    </row>
    <row r="26" spans="1:4">
      <c r="A26" s="66" t="s">
        <v>169</v>
      </c>
      <c r="B26" s="67" t="s">
        <v>170</v>
      </c>
      <c r="C26" s="68">
        <v>2.66</v>
      </c>
      <c r="D26" s="69">
        <v>0</v>
      </c>
    </row>
    <row r="27" spans="1:4">
      <c r="A27" s="66" t="s">
        <v>171</v>
      </c>
      <c r="B27" s="67" t="s">
        <v>172</v>
      </c>
      <c r="C27" s="68">
        <v>0.11</v>
      </c>
      <c r="D27" s="69">
        <v>0.09</v>
      </c>
    </row>
    <row r="28" spans="1:4">
      <c r="A28" s="66" t="s">
        <v>173</v>
      </c>
      <c r="B28" s="67" t="s">
        <v>174</v>
      </c>
      <c r="C28" s="68">
        <v>8.5299999999999994</v>
      </c>
      <c r="D28" s="69">
        <v>6.5</v>
      </c>
    </row>
    <row r="29" spans="1:4">
      <c r="A29" s="66" t="s">
        <v>175</v>
      </c>
      <c r="B29" s="67" t="s">
        <v>176</v>
      </c>
      <c r="C29" s="68">
        <v>0.03</v>
      </c>
      <c r="D29" s="69">
        <v>0.03</v>
      </c>
    </row>
    <row r="30" spans="1:4" ht="38.1" customHeight="1">
      <c r="A30" s="70" t="s">
        <v>177</v>
      </c>
      <c r="B30" s="74" t="s">
        <v>178</v>
      </c>
      <c r="C30" s="72">
        <f>SUM(C20:C29)</f>
        <v>46.239999999999995</v>
      </c>
      <c r="D30" s="73">
        <f>SUM(D20:D29)</f>
        <v>16.260000000000002</v>
      </c>
    </row>
    <row r="31" spans="1:4" ht="15">
      <c r="A31" s="180" t="s">
        <v>179</v>
      </c>
      <c r="B31" s="181"/>
      <c r="C31" s="181"/>
      <c r="D31" s="182"/>
    </row>
    <row r="32" spans="1:4">
      <c r="A32" s="66" t="s">
        <v>180</v>
      </c>
      <c r="B32" s="67" t="s">
        <v>181</v>
      </c>
      <c r="C32" s="68">
        <v>5.23</v>
      </c>
      <c r="D32" s="69">
        <v>3.98</v>
      </c>
    </row>
    <row r="33" spans="1:4">
      <c r="A33" s="66" t="s">
        <v>182</v>
      </c>
      <c r="B33" s="67" t="s">
        <v>183</v>
      </c>
      <c r="C33" s="68">
        <v>0.12</v>
      </c>
      <c r="D33" s="69">
        <v>0.09</v>
      </c>
    </row>
    <row r="34" spans="1:4">
      <c r="A34" s="66" t="s">
        <v>184</v>
      </c>
      <c r="B34" s="67" t="s">
        <v>185</v>
      </c>
      <c r="C34" s="68">
        <v>5.28</v>
      </c>
      <c r="D34" s="69">
        <v>4.0199999999999996</v>
      </c>
    </row>
    <row r="35" spans="1:4">
      <c r="A35" s="66" t="s">
        <v>186</v>
      </c>
      <c r="B35" s="67" t="s">
        <v>187</v>
      </c>
      <c r="C35" s="68">
        <v>3.9</v>
      </c>
      <c r="D35" s="69">
        <v>2.97</v>
      </c>
    </row>
    <row r="36" spans="1:4">
      <c r="A36" s="66" t="s">
        <v>188</v>
      </c>
      <c r="B36" s="67" t="s">
        <v>189</v>
      </c>
      <c r="C36" s="68">
        <v>0.44</v>
      </c>
      <c r="D36" s="69">
        <v>0.34</v>
      </c>
    </row>
    <row r="37" spans="1:4" ht="38.1" customHeight="1">
      <c r="A37" s="70" t="s">
        <v>190</v>
      </c>
      <c r="B37" s="74" t="s">
        <v>191</v>
      </c>
      <c r="C37" s="72">
        <f>SUM(C32:C36)</f>
        <v>14.97</v>
      </c>
      <c r="D37" s="73">
        <f>SUM(D32:D36)</f>
        <v>11.4</v>
      </c>
    </row>
    <row r="38" spans="1:4" ht="15">
      <c r="A38" s="180" t="s">
        <v>192</v>
      </c>
      <c r="B38" s="181"/>
      <c r="C38" s="181"/>
      <c r="D38" s="182"/>
    </row>
    <row r="39" spans="1:4">
      <c r="A39" s="66" t="s">
        <v>193</v>
      </c>
      <c r="B39" s="67" t="s">
        <v>194</v>
      </c>
      <c r="C39" s="68">
        <v>17.02</v>
      </c>
      <c r="D39" s="69">
        <v>5.98</v>
      </c>
    </row>
    <row r="40" spans="1:4" ht="138" customHeight="1">
      <c r="A40" s="66" t="s">
        <v>195</v>
      </c>
      <c r="B40" s="75" t="s">
        <v>196</v>
      </c>
      <c r="C40" s="76">
        <v>0.46</v>
      </c>
      <c r="D40" s="77">
        <v>0.35</v>
      </c>
    </row>
    <row r="41" spans="1:4" ht="30.75" thickBot="1">
      <c r="A41" s="78" t="s">
        <v>197</v>
      </c>
      <c r="B41" s="79" t="s">
        <v>198</v>
      </c>
      <c r="C41" s="80">
        <f>SUM(C39:C40)</f>
        <v>17.48</v>
      </c>
      <c r="D41" s="81">
        <f>SUM(D39:D40)</f>
        <v>6.33</v>
      </c>
    </row>
    <row r="42" spans="1:4" ht="15.75" thickBot="1">
      <c r="A42" s="183" t="s">
        <v>199</v>
      </c>
      <c r="B42" s="184"/>
      <c r="C42" s="82">
        <f>(C18+C30+C37+C41)</f>
        <v>115.49</v>
      </c>
      <c r="D42" s="83">
        <f>D18+D30+D37+D41</f>
        <v>70.790000000000006</v>
      </c>
    </row>
    <row r="43" spans="1:4">
      <c r="A43" s="84"/>
      <c r="B43" s="84"/>
      <c r="C43" s="85"/>
      <c r="D43" s="85"/>
    </row>
    <row r="44" spans="1:4">
      <c r="A44" s="84" t="s">
        <v>200</v>
      </c>
      <c r="B44" s="84"/>
      <c r="C44" s="85"/>
      <c r="D44" s="85"/>
    </row>
  </sheetData>
  <mergeCells count="11">
    <mergeCell ref="A19:D19"/>
    <mergeCell ref="A31:D31"/>
    <mergeCell ref="A38:D38"/>
    <mergeCell ref="A42:B42"/>
    <mergeCell ref="A1:D1"/>
    <mergeCell ref="A2:D2"/>
    <mergeCell ref="B3:D3"/>
    <mergeCell ref="A4:D4"/>
    <mergeCell ref="A6:D6"/>
    <mergeCell ref="A8:D8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CRONOGRAMA</vt:lpstr>
      <vt:lpstr>CPU</vt:lpstr>
      <vt:lpstr>BDI</vt:lpstr>
      <vt:lpstr>LS</vt:lpstr>
      <vt:lpstr>CPU!Area_de_impressao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GIOVANE</cp:lastModifiedBy>
  <cp:revision>0</cp:revision>
  <cp:lastPrinted>2023-10-04T13:19:10Z</cp:lastPrinted>
  <dcterms:created xsi:type="dcterms:W3CDTF">2023-04-27T18:35:35Z</dcterms:created>
  <dcterms:modified xsi:type="dcterms:W3CDTF">2023-10-04T13:20:20Z</dcterms:modified>
</cp:coreProperties>
</file>