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8715" windowHeight="9000" tabRatio="770" activeTab="0"/>
  </bookViews>
  <sheets>
    <sheet name="mem.terrapl. " sheetId="1" r:id="rId1"/>
    <sheet name="mem.Pav. " sheetId="2" r:id="rId2"/>
  </sheets>
  <definedNames>
    <definedName name="_xlnm.Print_Area" localSheetId="1">'mem.Pav. '!$A$1:$V$10</definedName>
    <definedName name="_xlnm.Print_Area" localSheetId="0">'mem.terrapl. '!$A$1:$R$12</definedName>
  </definedNames>
  <calcPr fullCalcOnLoad="1" fullPrecision="0"/>
</workbook>
</file>

<file path=xl/sharedStrings.xml><?xml version="1.0" encoding="utf-8"?>
<sst xmlns="http://schemas.openxmlformats.org/spreadsheetml/2006/main" count="89" uniqueCount="55">
  <si>
    <t>m³</t>
  </si>
  <si>
    <t>PREFEITURA MUNICIPAL DE ANANINDEUA</t>
  </si>
  <si>
    <t>m²</t>
  </si>
  <si>
    <t>SECRETARIA MUNICIPAL DE SANEAMENTO E INFRAESTRUTURA</t>
  </si>
  <si>
    <t>m³ x  Km</t>
  </si>
  <si>
    <t>Nome do Logradouro</t>
  </si>
  <si>
    <t>ESTACAS</t>
  </si>
  <si>
    <t>DE</t>
  </si>
  <si>
    <t>ATE</t>
  </si>
  <si>
    <t>Limpeza Mecanizada</t>
  </si>
  <si>
    <t>Corte</t>
  </si>
  <si>
    <t>Espalhamento</t>
  </si>
  <si>
    <t>TERRAPLENAGEM</t>
  </si>
  <si>
    <t>Espessura Media Corte</t>
  </si>
  <si>
    <t>Espessura Media Aterro</t>
  </si>
  <si>
    <t>(m)</t>
  </si>
  <si>
    <t>ITEM</t>
  </si>
  <si>
    <t>NOMES DOS LOGRADOUROS</t>
  </si>
  <si>
    <t>Parte Inteira</t>
  </si>
  <si>
    <t>SOMA</t>
  </si>
  <si>
    <t>(Km)</t>
  </si>
  <si>
    <t>DISTANCIA MEDIADETRANSPORTE</t>
  </si>
  <si>
    <t>Largurada Faixa Primaria</t>
  </si>
  <si>
    <t>Largurada Faixa Rvto</t>
  </si>
  <si>
    <t>GERAL</t>
  </si>
  <si>
    <t>CAIXA PRIMARIA</t>
  </si>
  <si>
    <r>
      <t>m</t>
    </r>
    <r>
      <rPr>
        <sz val="14"/>
        <color indexed="8"/>
        <rFont val="Arial"/>
        <family val="2"/>
      </rPr>
      <t>²</t>
    </r>
  </si>
  <si>
    <t>Ton x Km</t>
  </si>
  <si>
    <t>REVESTIMENTO ASFALTICO</t>
  </si>
  <si>
    <t>LIMPEZA</t>
  </si>
  <si>
    <t>LimpezaFinal</t>
  </si>
  <si>
    <t>Espessura Sub Base</t>
  </si>
  <si>
    <t>Espessura Base</t>
  </si>
  <si>
    <t>Transporte de CBUQ, de acordo com projeto de jazida em anexo com DMT=25Km</t>
  </si>
  <si>
    <t>Transporte de material  de jazida em anexo com DMT=20Km</t>
  </si>
  <si>
    <t>Aterro, Material de Jazida</t>
  </si>
  <si>
    <t>Largurada Faixa de Terraplenagem</t>
  </si>
  <si>
    <t>Material de Jazida</t>
  </si>
  <si>
    <t>Imprimacão</t>
  </si>
  <si>
    <t>Pintura Ligacão</t>
  </si>
  <si>
    <t>Extensão</t>
  </si>
  <si>
    <t>Fracão</t>
  </si>
  <si>
    <t>Compactação</t>
  </si>
  <si>
    <t>Transporte para Fora da Obra, de acordo com imagem de satélite, com DMT= 10Km</t>
  </si>
  <si>
    <t>Desconto</t>
  </si>
  <si>
    <t>Extensão Final</t>
  </si>
  <si>
    <t>Desconto (*)</t>
  </si>
  <si>
    <t>(*) = Desconto em relação as interseções de vias.</t>
  </si>
  <si>
    <t>Carga e descarga mecânica de solo.</t>
  </si>
  <si>
    <t>Argila, argila vermelha ou argila arenosa. (Indenização jazida).</t>
  </si>
  <si>
    <t>Fração</t>
  </si>
  <si>
    <t>CBUQ              Peso Especifíco = 2,4 ton/m³    Espessura do Pavimento 4 cm.</t>
  </si>
  <si>
    <t>QUADRO:07 - MEMORIA DE CALCULO PARA SERVIÇOS DE TERRAPLENAGEM DA TRAVESSA B</t>
  </si>
  <si>
    <t>QUADRO: 08 - MEMORIA DE CALCULO PARA SERVIÇOS DE PAVIMENTAÇÃO DA TRAVESSA B</t>
  </si>
  <si>
    <t>Com a Trav. E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</si>
</sst>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%"/>
    <numFmt numFmtId="181" formatCode="_(* #,##0.000_);_(* \(#,##0.000\);_(* &quot;-&quot;??_);_(@_)"/>
    <numFmt numFmtId="182" formatCode="_(* #,##0.0_);_(* \(#,##0.0\);_(* &quot;-&quot;??_);_(@_)"/>
    <numFmt numFmtId="183" formatCode="_(* #,##0.0000_);_(* \(#,##0.0000\);_(* &quot;-&quot;??_);_(@_)"/>
    <numFmt numFmtId="184" formatCode="0.0000"/>
    <numFmt numFmtId="185" formatCode="0.00_);\(0.00\)"/>
    <numFmt numFmtId="186" formatCode="0.00;[Red]0.00"/>
    <numFmt numFmtId="187" formatCode="0.000_);\(0.000\)"/>
    <numFmt numFmtId="188" formatCode="0.0000_);\(0.0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2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 quotePrefix="1">
      <alignment horizontal="left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186" fontId="8" fillId="0" borderId="12" xfId="0" applyNumberFormat="1" applyFont="1" applyBorder="1" applyAlignment="1">
      <alignment horizontal="center"/>
    </xf>
    <xf numFmtId="171" fontId="8" fillId="0" borderId="12" xfId="62" applyFont="1" applyBorder="1" applyAlignment="1">
      <alignment horizontal="center" vertical="center" wrapText="1"/>
    </xf>
    <xf numFmtId="171" fontId="8" fillId="0" borderId="14" xfId="62" applyFont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85" fontId="7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185" fontId="10" fillId="35" borderId="11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171" fontId="11" fillId="35" borderId="19" xfId="62" applyFont="1" applyFill="1" applyBorder="1" applyAlignment="1">
      <alignment horizontal="center" vertical="center" wrapText="1"/>
    </xf>
    <xf numFmtId="0" fontId="11" fillId="35" borderId="19" xfId="0" applyFont="1" applyFill="1" applyBorder="1" applyAlignment="1" quotePrefix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186" fontId="7" fillId="34" borderId="11" xfId="0" applyNumberFormat="1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86" fontId="10" fillId="35" borderId="11" xfId="0" applyNumberFormat="1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7" fontId="7" fillId="34" borderId="11" xfId="0" applyNumberFormat="1" applyFont="1" applyFill="1" applyBorder="1" applyAlignment="1">
      <alignment horizontal="center" vertical="center" wrapText="1"/>
    </xf>
    <xf numFmtId="187" fontId="10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185" fontId="7" fillId="35" borderId="11" xfId="0" applyNumberFormat="1" applyFont="1" applyFill="1" applyBorder="1" applyAlignment="1">
      <alignment horizontal="center" vertical="center" wrapText="1"/>
    </xf>
    <xf numFmtId="171" fontId="12" fillId="35" borderId="11" xfId="62" applyFont="1" applyFill="1" applyBorder="1" applyAlignment="1">
      <alignment horizontal="center" vertical="center" wrapText="1"/>
    </xf>
    <xf numFmtId="181" fontId="10" fillId="35" borderId="11" xfId="62" applyNumberFormat="1" applyFont="1" applyFill="1" applyBorder="1" applyAlignment="1">
      <alignment horizontal="center" vertical="center" wrapText="1"/>
    </xf>
    <xf numFmtId="185" fontId="6" fillId="33" borderId="22" xfId="0" applyNumberFormat="1" applyFont="1" applyFill="1" applyBorder="1" applyAlignment="1">
      <alignment horizontal="center"/>
    </xf>
    <xf numFmtId="185" fontId="6" fillId="33" borderId="23" xfId="0" applyNumberFormat="1" applyFont="1" applyFill="1" applyBorder="1" applyAlignment="1">
      <alignment horizontal="center"/>
    </xf>
    <xf numFmtId="181" fontId="8" fillId="35" borderId="24" xfId="62" applyNumberFormat="1" applyFont="1" applyFill="1" applyBorder="1" applyAlignment="1">
      <alignment horizontal="center"/>
    </xf>
    <xf numFmtId="171" fontId="8" fillId="33" borderId="25" xfId="62" applyFont="1" applyFill="1" applyBorder="1" applyAlignment="1">
      <alignment horizontal="center"/>
    </xf>
    <xf numFmtId="171" fontId="8" fillId="33" borderId="22" xfId="62" applyFont="1" applyFill="1" applyBorder="1" applyAlignment="1">
      <alignment horizontal="center"/>
    </xf>
    <xf numFmtId="171" fontId="8" fillId="33" borderId="23" xfId="62" applyFont="1" applyFill="1" applyBorder="1" applyAlignment="1">
      <alignment horizontal="center"/>
    </xf>
    <xf numFmtId="171" fontId="8" fillId="35" borderId="24" xfId="62" applyFont="1" applyFill="1" applyBorder="1" applyAlignment="1">
      <alignment horizontal="center"/>
    </xf>
    <xf numFmtId="187" fontId="7" fillId="35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181" fontId="8" fillId="35" borderId="25" xfId="62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6" fontId="8" fillId="0" borderId="15" xfId="0" applyNumberFormat="1" applyFont="1" applyBorder="1" applyAlignment="1">
      <alignment horizontal="center"/>
    </xf>
    <xf numFmtId="43" fontId="10" fillId="35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1" fontId="8" fillId="0" borderId="0" xfId="62" applyFont="1" applyBorder="1" applyAlignment="1">
      <alignment horizontal="center" vertical="center" wrapText="1"/>
    </xf>
    <xf numFmtId="188" fontId="7" fillId="34" borderId="11" xfId="0" applyNumberFormat="1" applyFont="1" applyFill="1" applyBorder="1" applyAlignment="1">
      <alignment horizontal="center" vertical="center" wrapText="1"/>
    </xf>
    <xf numFmtId="183" fontId="10" fillId="35" borderId="11" xfId="62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171" fontId="13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1" fontId="10" fillId="35" borderId="11" xfId="62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9" fillId="33" borderId="26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</c:ser>
        <c:axId val="53056609"/>
        <c:axId val="7747434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18043"/>
        <c:axId val="23562388"/>
      </c:lineChart>
      <c:catAx>
        <c:axId val="5305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7747434"/>
        <c:crosses val="autoZero"/>
        <c:auto val="0"/>
        <c:lblOffset val="100"/>
        <c:tickLblSkip val="1"/>
        <c:noMultiLvlLbl val="0"/>
      </c:catAx>
      <c:valAx>
        <c:axId val="7747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56609"/>
        <c:crossesAt val="1"/>
        <c:crossBetween val="between"/>
        <c:dispUnits/>
      </c:valAx>
      <c:catAx>
        <c:axId val="2618043"/>
        <c:scaling>
          <c:orientation val="minMax"/>
        </c:scaling>
        <c:axPos val="b"/>
        <c:delete val="1"/>
        <c:majorTickMark val="out"/>
        <c:minorTickMark val="none"/>
        <c:tickLblPos val="nextTo"/>
        <c:crossAx val="23562388"/>
        <c:crosses val="autoZero"/>
        <c:auto val="0"/>
        <c:lblOffset val="100"/>
        <c:tickLblSkip val="1"/>
        <c:noMultiLvlLbl val="0"/>
      </c:catAx>
      <c:valAx>
        <c:axId val="2356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43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</c:ser>
        <c:axId val="10734901"/>
        <c:axId val="29505246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220623"/>
        <c:axId val="41114696"/>
      </c:lineChart>
      <c:catAx>
        <c:axId val="10734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9505246"/>
        <c:crosses val="autoZero"/>
        <c:auto val="0"/>
        <c:lblOffset val="100"/>
        <c:tickLblSkip val="1"/>
        <c:noMultiLvlLbl val="0"/>
      </c:catAx>
      <c:valAx>
        <c:axId val="29505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34901"/>
        <c:crossesAt val="1"/>
        <c:crossBetween val="between"/>
        <c:dispUnits/>
      </c:valAx>
      <c:catAx>
        <c:axId val="64220623"/>
        <c:scaling>
          <c:orientation val="minMax"/>
        </c:scaling>
        <c:axPos val="b"/>
        <c:delete val="1"/>
        <c:majorTickMark val="out"/>
        <c:minorTickMark val="none"/>
        <c:tickLblPos val="nextTo"/>
        <c:crossAx val="41114696"/>
        <c:crosses val="autoZero"/>
        <c:auto val="0"/>
        <c:lblOffset val="100"/>
        <c:tickLblSkip val="1"/>
        <c:noMultiLvlLbl val="0"/>
      </c:catAx>
      <c:valAx>
        <c:axId val="41114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220623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</c:ser>
        <c:axId val="34487945"/>
        <c:axId val="41956050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060131"/>
        <c:axId val="42996860"/>
      </c:lineChart>
      <c:catAx>
        <c:axId val="344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1956050"/>
        <c:crosses val="autoZero"/>
        <c:auto val="0"/>
        <c:lblOffset val="100"/>
        <c:tickLblSkip val="1"/>
        <c:noMultiLvlLbl val="0"/>
      </c:catAx>
      <c:valAx>
        <c:axId val="4195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487945"/>
        <c:crossesAt val="1"/>
        <c:crossBetween val="between"/>
        <c:dispUnits/>
      </c:valAx>
      <c:catAx>
        <c:axId val="42060131"/>
        <c:scaling>
          <c:orientation val="minMax"/>
        </c:scaling>
        <c:axPos val="b"/>
        <c:delete val="1"/>
        <c:majorTickMark val="out"/>
        <c:minorTickMark val="none"/>
        <c:tickLblPos val="nextTo"/>
        <c:crossAx val="42996860"/>
        <c:crosses val="autoZero"/>
        <c:auto val="0"/>
        <c:lblOffset val="100"/>
        <c:tickLblSkip val="1"/>
        <c:noMultiLvlLbl val="0"/>
      </c:catAx>
      <c:valAx>
        <c:axId val="42996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131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</c:ser>
        <c:axId val="51427421"/>
        <c:axId val="60193606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71543"/>
        <c:axId val="43843888"/>
      </c:lineChart>
      <c:catAx>
        <c:axId val="51427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0193606"/>
        <c:crosses val="autoZero"/>
        <c:auto val="0"/>
        <c:lblOffset val="100"/>
        <c:tickLblSkip val="1"/>
        <c:noMultiLvlLbl val="0"/>
      </c:catAx>
      <c:valAx>
        <c:axId val="60193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427421"/>
        <c:crossesAt val="1"/>
        <c:crossBetween val="between"/>
        <c:dispUnits/>
      </c:valAx>
      <c:catAx>
        <c:axId val="4871543"/>
        <c:scaling>
          <c:orientation val="minMax"/>
        </c:scaling>
        <c:axPos val="b"/>
        <c:delete val="1"/>
        <c:majorTickMark val="out"/>
        <c:minorTickMark val="none"/>
        <c:tickLblPos val="nextTo"/>
        <c:crossAx val="43843888"/>
        <c:crosses val="autoZero"/>
        <c:auto val="0"/>
        <c:lblOffset val="100"/>
        <c:tickLblSkip val="1"/>
        <c:noMultiLvlLbl val="0"/>
      </c:catAx>
      <c:valAx>
        <c:axId val="43843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1543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0967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10" name="Chart 10"/>
        <xdr:cNvGraphicFramePr/>
      </xdr:nvGraphicFramePr>
      <xdr:xfrm>
        <a:off x="0" y="1209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4087475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087475" y="120967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4087475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28492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5</xdr:row>
      <xdr:rowOff>0</xdr:rowOff>
    </xdr:from>
    <xdr:to>
      <xdr:col>16</xdr:col>
      <xdr:colOff>457200</xdr:colOff>
      <xdr:row>5</xdr:row>
      <xdr:rowOff>0</xdr:rowOff>
    </xdr:to>
    <xdr:graphicFrame>
      <xdr:nvGraphicFramePr>
        <xdr:cNvPr id="15" name="Chart 15"/>
        <xdr:cNvGraphicFramePr/>
      </xdr:nvGraphicFramePr>
      <xdr:xfrm>
        <a:off x="733425" y="1209675"/>
        <a:ext cx="16630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1047750</xdr:colOff>
      <xdr:row>0</xdr:row>
      <xdr:rowOff>180975</xdr:rowOff>
    </xdr:from>
    <xdr:to>
      <xdr:col>1</xdr:col>
      <xdr:colOff>2066925</xdr:colOff>
      <xdr:row>3</xdr:row>
      <xdr:rowOff>28575</xdr:rowOff>
    </xdr:to>
    <xdr:pic>
      <xdr:nvPicPr>
        <xdr:cNvPr id="16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180975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58102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graphicFrame>
      <xdr:nvGraphicFramePr>
        <xdr:cNvPr id="10" name="Chart 10"/>
        <xdr:cNvGraphicFramePr/>
      </xdr:nvGraphicFramePr>
      <xdr:xfrm>
        <a:off x="0" y="581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533525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5335250" y="58102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533525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1125855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3</xdr:row>
      <xdr:rowOff>0</xdr:rowOff>
    </xdr:from>
    <xdr:to>
      <xdr:col>17</xdr:col>
      <xdr:colOff>457200</xdr:colOff>
      <xdr:row>3</xdr:row>
      <xdr:rowOff>0</xdr:rowOff>
    </xdr:to>
    <xdr:graphicFrame>
      <xdr:nvGraphicFramePr>
        <xdr:cNvPr id="15" name="Chart 15"/>
        <xdr:cNvGraphicFramePr/>
      </xdr:nvGraphicFramePr>
      <xdr:xfrm>
        <a:off x="676275" y="581025"/>
        <a:ext cx="1785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1343025</xdr:colOff>
      <xdr:row>0</xdr:row>
      <xdr:rowOff>133350</xdr:rowOff>
    </xdr:from>
    <xdr:to>
      <xdr:col>1</xdr:col>
      <xdr:colOff>2362200</xdr:colOff>
      <xdr:row>2</xdr:row>
      <xdr:rowOff>180975</xdr:rowOff>
    </xdr:to>
    <xdr:pic>
      <xdr:nvPicPr>
        <xdr:cNvPr id="16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133350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BreakPreview" zoomScale="58" zoomScaleNormal="55" zoomScaleSheetLayoutView="58" zoomScalePageLayoutView="0" workbookViewId="0" topLeftCell="A1">
      <selection activeCell="E10" sqref="E10"/>
    </sheetView>
  </sheetViews>
  <sheetFormatPr defaultColWidth="9.140625" defaultRowHeight="12.75"/>
  <cols>
    <col min="1" max="1" width="7.7109375" style="0" customWidth="1"/>
    <col min="2" max="2" width="33.140625" style="0" customWidth="1"/>
    <col min="3" max="3" width="10.7109375" style="0" customWidth="1"/>
    <col min="4" max="4" width="13.140625" style="0" customWidth="1"/>
    <col min="5" max="5" width="12.140625" style="0" customWidth="1"/>
    <col min="6" max="6" width="14.00390625" style="0" customWidth="1"/>
    <col min="7" max="7" width="15.00390625" style="0" customWidth="1"/>
    <col min="8" max="9" width="20.140625" style="0" customWidth="1"/>
    <col min="10" max="10" width="17.8515625" style="0" customWidth="1"/>
    <col min="11" max="11" width="13.8515625" style="0" customWidth="1"/>
    <col min="12" max="12" width="14.57421875" style="0" customWidth="1"/>
    <col min="13" max="13" width="0.2890625" style="0" customWidth="1"/>
    <col min="14" max="14" width="18.57421875" style="0" customWidth="1"/>
    <col min="15" max="15" width="23.8515625" style="0" customWidth="1"/>
    <col min="16" max="16" width="18.421875" style="0" customWidth="1"/>
    <col min="17" max="17" width="21.140625" style="0" customWidth="1"/>
    <col min="18" max="18" width="22.140625" style="0" customWidth="1"/>
    <col min="19" max="19" width="15.57421875" style="0" customWidth="1"/>
  </cols>
  <sheetData>
    <row r="1" spans="2:17" ht="15">
      <c r="B1" s="3"/>
      <c r="C1" s="3"/>
      <c r="D1" s="3"/>
      <c r="E1" s="3"/>
      <c r="F1" s="3"/>
      <c r="G1" s="3"/>
      <c r="H1" s="3"/>
      <c r="I1" s="3"/>
      <c r="J1" s="5"/>
      <c r="K1" s="5"/>
      <c r="N1" s="2"/>
      <c r="O1" s="2"/>
      <c r="P1" s="2"/>
      <c r="Q1" s="1"/>
    </row>
    <row r="2" spans="2:17" ht="15.75">
      <c r="B2" s="3"/>
      <c r="C2" s="82" t="s">
        <v>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2"/>
      <c r="P2" s="2"/>
      <c r="Q2" s="1"/>
    </row>
    <row r="3" spans="2:17" ht="15.75">
      <c r="B3" s="3"/>
      <c r="C3" s="5" t="s">
        <v>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1"/>
    </row>
    <row r="4" spans="2:18" ht="15.75">
      <c r="B4" s="3"/>
      <c r="D4" s="5"/>
      <c r="E4" s="5"/>
      <c r="F4" s="3"/>
      <c r="G4" s="3"/>
      <c r="H4" s="3"/>
      <c r="I4" s="3"/>
      <c r="J4" s="5"/>
      <c r="K4" s="5"/>
      <c r="M4" s="86" t="s">
        <v>21</v>
      </c>
      <c r="N4" s="86"/>
      <c r="O4" s="86"/>
      <c r="P4" s="86"/>
      <c r="Q4" s="15">
        <v>10</v>
      </c>
      <c r="R4" s="14" t="s">
        <v>20</v>
      </c>
    </row>
    <row r="5" spans="1:18" ht="33" customHeight="1">
      <c r="A5" s="85" t="s">
        <v>52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9" ht="25.5" customHeight="1">
      <c r="A6" s="6" t="s">
        <v>16</v>
      </c>
      <c r="B6" s="6" t="s">
        <v>17</v>
      </c>
      <c r="C6" s="87" t="s">
        <v>6</v>
      </c>
      <c r="D6" s="87"/>
      <c r="E6" s="87"/>
      <c r="F6" s="87"/>
      <c r="G6" s="64"/>
      <c r="H6" s="88" t="s">
        <v>12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6"/>
    </row>
    <row r="7" spans="1:19" ht="129" customHeight="1">
      <c r="A7" s="9"/>
      <c r="B7" s="10"/>
      <c r="C7" s="26" t="s">
        <v>7</v>
      </c>
      <c r="D7" s="26" t="s">
        <v>8</v>
      </c>
      <c r="E7" s="26" t="s">
        <v>18</v>
      </c>
      <c r="F7" s="26" t="s">
        <v>50</v>
      </c>
      <c r="G7" s="26" t="s">
        <v>46</v>
      </c>
      <c r="H7" s="32" t="s">
        <v>40</v>
      </c>
      <c r="I7" s="32" t="s">
        <v>45</v>
      </c>
      <c r="J7" s="30" t="s">
        <v>36</v>
      </c>
      <c r="K7" s="30" t="s">
        <v>13</v>
      </c>
      <c r="L7" s="30" t="s">
        <v>14</v>
      </c>
      <c r="M7" s="32" t="s">
        <v>9</v>
      </c>
      <c r="N7" s="35" t="s">
        <v>10</v>
      </c>
      <c r="O7" s="32" t="s">
        <v>43</v>
      </c>
      <c r="P7" s="35" t="s">
        <v>35</v>
      </c>
      <c r="Q7" s="32" t="s">
        <v>42</v>
      </c>
      <c r="R7" s="32" t="s">
        <v>11</v>
      </c>
      <c r="S7" s="6"/>
    </row>
    <row r="8" spans="1:19" ht="54">
      <c r="A8" s="9"/>
      <c r="B8" s="8"/>
      <c r="C8" s="27"/>
      <c r="D8" s="28"/>
      <c r="E8" s="28"/>
      <c r="F8" s="28"/>
      <c r="G8" s="33" t="s">
        <v>15</v>
      </c>
      <c r="H8" s="33" t="s">
        <v>15</v>
      </c>
      <c r="I8" s="33" t="s">
        <v>15</v>
      </c>
      <c r="J8" s="31" t="s">
        <v>15</v>
      </c>
      <c r="K8" s="31" t="s">
        <v>15</v>
      </c>
      <c r="L8" s="31" t="s">
        <v>15</v>
      </c>
      <c r="M8" s="36" t="s">
        <v>2</v>
      </c>
      <c r="N8" s="36" t="s">
        <v>0</v>
      </c>
      <c r="O8" s="37" t="s">
        <v>4</v>
      </c>
      <c r="P8" s="36" t="s">
        <v>0</v>
      </c>
      <c r="Q8" s="36" t="s">
        <v>0</v>
      </c>
      <c r="R8" s="36" t="s">
        <v>0</v>
      </c>
      <c r="S8" s="6"/>
    </row>
    <row r="9" spans="1:19" ht="62.25" customHeight="1">
      <c r="A9" s="12">
        <v>1</v>
      </c>
      <c r="B9" s="75" t="s">
        <v>54</v>
      </c>
      <c r="C9" s="29">
        <v>0</v>
      </c>
      <c r="D9" s="29">
        <v>4</v>
      </c>
      <c r="E9" s="29">
        <v>4</v>
      </c>
      <c r="F9" s="73">
        <v>0</v>
      </c>
      <c r="G9" s="50">
        <v>0</v>
      </c>
      <c r="H9" s="51">
        <f>(E9*20)+F9</f>
        <v>80</v>
      </c>
      <c r="I9" s="51">
        <f>H9-G9</f>
        <v>80</v>
      </c>
      <c r="J9" s="29">
        <f>7.9+1.2+1.2</f>
        <v>10.3</v>
      </c>
      <c r="K9" s="63">
        <v>0.14</v>
      </c>
      <c r="L9" s="53">
        <v>0</v>
      </c>
      <c r="M9" s="34">
        <f>H9*J9</f>
        <v>824</v>
      </c>
      <c r="N9" s="34">
        <f>I9*J9*K9</f>
        <v>115.36</v>
      </c>
      <c r="O9" s="34">
        <f>N9*Q4</f>
        <v>1153.6</v>
      </c>
      <c r="P9" s="34">
        <f>H9*J9*L9</f>
        <v>0</v>
      </c>
      <c r="Q9" s="34">
        <f>P9</f>
        <v>0</v>
      </c>
      <c r="R9" s="34">
        <f>P9</f>
        <v>0</v>
      </c>
      <c r="S9" s="6"/>
    </row>
    <row r="10" spans="1:18" ht="26.25" customHeight="1" thickBot="1">
      <c r="A10" s="83" t="s">
        <v>19</v>
      </c>
      <c r="B10" s="84"/>
      <c r="C10" s="84"/>
      <c r="D10" s="84"/>
      <c r="E10" s="56"/>
      <c r="F10" s="57"/>
      <c r="G10" s="57"/>
      <c r="H10" s="58">
        <f>SUM(H9:H9)</f>
        <v>80</v>
      </c>
      <c r="I10" s="66"/>
      <c r="J10" s="59"/>
      <c r="K10" s="60"/>
      <c r="L10" s="61"/>
      <c r="M10" s="62">
        <f>SUM(M9:M9)</f>
        <v>824</v>
      </c>
      <c r="N10" s="62">
        <f>SUM(N9:N9)</f>
        <v>115.36</v>
      </c>
      <c r="O10" s="62">
        <f>SUM(O9:O9)</f>
        <v>1153.6</v>
      </c>
      <c r="P10" s="62">
        <f>SUM(P9:P9)</f>
        <v>0</v>
      </c>
      <c r="Q10" s="62">
        <f>P10</f>
        <v>0</v>
      </c>
      <c r="R10" s="62">
        <f>P10</f>
        <v>0</v>
      </c>
    </row>
    <row r="11" ht="13.5" thickTop="1"/>
    <row r="12" spans="1:5" ht="33" customHeight="1">
      <c r="A12" s="81"/>
      <c r="B12" s="81"/>
      <c r="C12" s="81"/>
      <c r="D12" s="81"/>
      <c r="E12" s="81"/>
    </row>
    <row r="13" spans="11:17" ht="98.25" customHeight="1">
      <c r="K13" s="52"/>
      <c r="O13" s="76"/>
      <c r="P13" s="77"/>
      <c r="Q13" s="78"/>
    </row>
  </sheetData>
  <sheetProtection/>
  <mergeCells count="7">
    <mergeCell ref="A12:E12"/>
    <mergeCell ref="C2:N2"/>
    <mergeCell ref="A10:D10"/>
    <mergeCell ref="A5:R5"/>
    <mergeCell ref="M4:P4"/>
    <mergeCell ref="C6:F6"/>
    <mergeCell ref="H6:R6"/>
  </mergeCells>
  <printOptions horizontalCentered="1" verticalCentered="1"/>
  <pageMargins left="0.26" right="0.1968503937007874" top="0.3937007874015748" bottom="0.1968503937007874" header="0.4330708661417323" footer="0.5118110236220472"/>
  <pageSetup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70" zoomScaleNormal="55" zoomScaleSheetLayoutView="70" zoomScalePageLayoutView="0" workbookViewId="0" topLeftCell="A1">
      <selection activeCell="U8" sqref="U8"/>
    </sheetView>
  </sheetViews>
  <sheetFormatPr defaultColWidth="9.140625" defaultRowHeight="12.75"/>
  <cols>
    <col min="1" max="1" width="6.8515625" style="0" customWidth="1"/>
    <col min="2" max="2" width="37.7109375" style="0" customWidth="1"/>
    <col min="3" max="3" width="13.8515625" style="0" customWidth="1"/>
    <col min="4" max="4" width="14.140625" style="0" customWidth="1"/>
    <col min="5" max="5" width="16.28125" style="0" customWidth="1"/>
    <col min="6" max="7" width="12.28125" style="0" customWidth="1"/>
    <col min="8" max="9" width="15.00390625" style="0" customWidth="1"/>
    <col min="10" max="10" width="13.28125" style="0" customWidth="1"/>
    <col min="11" max="11" width="12.140625" style="0" customWidth="1"/>
    <col min="12" max="12" width="14.28125" style="0" customWidth="1"/>
    <col min="13" max="14" width="14.57421875" style="0" customWidth="1"/>
    <col min="15" max="15" width="17.7109375" style="0" customWidth="1"/>
    <col min="16" max="16" width="20.140625" style="0" customWidth="1"/>
    <col min="17" max="17" width="21.00390625" style="0" customWidth="1"/>
    <col min="18" max="18" width="20.28125" style="0" customWidth="1"/>
    <col min="19" max="19" width="18.00390625" style="0" customWidth="1"/>
    <col min="20" max="20" width="17.421875" style="0" customWidth="1"/>
    <col min="21" max="21" width="21.421875" style="0" customWidth="1"/>
    <col min="22" max="22" width="18.7109375" style="0" customWidth="1"/>
  </cols>
  <sheetData>
    <row r="1" spans="2:18" ht="15">
      <c r="B1" s="3"/>
      <c r="C1" s="3"/>
      <c r="D1" s="3"/>
      <c r="E1" s="3"/>
      <c r="F1" s="5"/>
      <c r="G1" s="5"/>
      <c r="H1" s="5"/>
      <c r="I1" s="5"/>
      <c r="O1" s="2"/>
      <c r="P1" s="2"/>
      <c r="Q1" s="2"/>
      <c r="R1" s="1"/>
    </row>
    <row r="2" spans="2:18" ht="15.75">
      <c r="B2" s="3"/>
      <c r="C2" s="82" t="s">
        <v>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2"/>
      <c r="Q2" s="2"/>
      <c r="R2" s="1"/>
    </row>
    <row r="3" spans="2:18" ht="15">
      <c r="B3" s="3"/>
      <c r="C3" s="5" t="s">
        <v>3</v>
      </c>
      <c r="D3" s="3"/>
      <c r="E3" s="3"/>
      <c r="F3" s="5"/>
      <c r="G3" s="5"/>
      <c r="H3" s="5"/>
      <c r="I3" s="5"/>
      <c r="O3" s="2"/>
      <c r="P3" s="2"/>
      <c r="Q3" s="4"/>
      <c r="R3" s="1"/>
    </row>
    <row r="4" spans="1:22" ht="42" customHeight="1" thickBot="1">
      <c r="A4" s="85" t="s">
        <v>53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ht="25.5" customHeight="1" thickBot="1" thickTop="1">
      <c r="A5" s="7" t="s">
        <v>16</v>
      </c>
      <c r="B5" s="17" t="s">
        <v>5</v>
      </c>
      <c r="C5" s="94" t="s">
        <v>6</v>
      </c>
      <c r="D5" s="95"/>
      <c r="E5" s="95"/>
      <c r="F5" s="95"/>
      <c r="G5" s="16"/>
      <c r="H5" s="95" t="s">
        <v>24</v>
      </c>
      <c r="I5" s="95"/>
      <c r="J5" s="95"/>
      <c r="K5" s="95"/>
      <c r="L5" s="16"/>
      <c r="M5" s="16"/>
      <c r="N5" s="16"/>
      <c r="O5" s="95" t="s">
        <v>25</v>
      </c>
      <c r="P5" s="95"/>
      <c r="Q5" s="92"/>
      <c r="R5" s="92" t="s">
        <v>28</v>
      </c>
      <c r="S5" s="93"/>
      <c r="T5" s="93"/>
      <c r="U5" s="93"/>
      <c r="V5" s="19" t="s">
        <v>29</v>
      </c>
    </row>
    <row r="6" spans="1:22" ht="132.75" customHeight="1" thickTop="1">
      <c r="A6" s="18"/>
      <c r="B6" s="11"/>
      <c r="C6" s="41" t="s">
        <v>7</v>
      </c>
      <c r="D6" s="41" t="s">
        <v>8</v>
      </c>
      <c r="E6" s="41" t="s">
        <v>18</v>
      </c>
      <c r="F6" s="41" t="s">
        <v>41</v>
      </c>
      <c r="G6" s="41" t="s">
        <v>44</v>
      </c>
      <c r="H6" s="41" t="s">
        <v>40</v>
      </c>
      <c r="I6" s="41" t="s">
        <v>45</v>
      </c>
      <c r="J6" s="39" t="s">
        <v>22</v>
      </c>
      <c r="K6" s="38" t="s">
        <v>23</v>
      </c>
      <c r="L6" s="39" t="s">
        <v>31</v>
      </c>
      <c r="M6" s="39" t="s">
        <v>32</v>
      </c>
      <c r="N6" s="41" t="s">
        <v>37</v>
      </c>
      <c r="O6" s="41" t="s">
        <v>34</v>
      </c>
      <c r="P6" s="41" t="s">
        <v>48</v>
      </c>
      <c r="Q6" s="41" t="s">
        <v>49</v>
      </c>
      <c r="R6" s="41" t="s">
        <v>39</v>
      </c>
      <c r="S6" s="41" t="s">
        <v>38</v>
      </c>
      <c r="T6" s="41" t="s">
        <v>51</v>
      </c>
      <c r="U6" s="41" t="s">
        <v>33</v>
      </c>
      <c r="V6" s="45" t="s">
        <v>30</v>
      </c>
    </row>
    <row r="7" spans="1:22" ht="18">
      <c r="A7" s="18"/>
      <c r="B7" s="8"/>
      <c r="C7" s="42"/>
      <c r="D7" s="43"/>
      <c r="E7" s="33" t="s">
        <v>15</v>
      </c>
      <c r="F7" s="33" t="s">
        <v>15</v>
      </c>
      <c r="G7" s="33" t="s">
        <v>15</v>
      </c>
      <c r="H7" s="33" t="s">
        <v>15</v>
      </c>
      <c r="I7" s="33" t="s">
        <v>15</v>
      </c>
      <c r="J7" s="31" t="s">
        <v>15</v>
      </c>
      <c r="K7" s="33" t="s">
        <v>15</v>
      </c>
      <c r="L7" s="31" t="s">
        <v>15</v>
      </c>
      <c r="M7" s="31" t="s">
        <v>15</v>
      </c>
      <c r="N7" s="36" t="s">
        <v>0</v>
      </c>
      <c r="O7" s="36" t="s">
        <v>0</v>
      </c>
      <c r="P7" s="36" t="s">
        <v>0</v>
      </c>
      <c r="Q7" s="36" t="s">
        <v>0</v>
      </c>
      <c r="R7" s="36" t="s">
        <v>26</v>
      </c>
      <c r="S7" s="36" t="s">
        <v>26</v>
      </c>
      <c r="T7" s="36" t="s">
        <v>0</v>
      </c>
      <c r="U7" s="36" t="s">
        <v>27</v>
      </c>
      <c r="V7" s="36" t="s">
        <v>26</v>
      </c>
    </row>
    <row r="8" spans="1:22" ht="58.5" customHeight="1" thickBot="1">
      <c r="A8" s="80">
        <v>2</v>
      </c>
      <c r="B8" s="75" t="str">
        <f>'mem.terrapl. '!B9</f>
        <v>Com a Trav. E</v>
      </c>
      <c r="C8" s="44">
        <f>'mem.terrapl. '!C9</f>
        <v>0</v>
      </c>
      <c r="D8" s="44">
        <f>'mem.terrapl. '!D9</f>
        <v>4</v>
      </c>
      <c r="E8" s="44">
        <f>'mem.terrapl. '!E9</f>
        <v>4</v>
      </c>
      <c r="F8" s="74">
        <f>'mem.terrapl. '!F9</f>
        <v>0</v>
      </c>
      <c r="G8" s="55">
        <f>'mem.terrapl. '!G9</f>
        <v>0</v>
      </c>
      <c r="H8" s="54">
        <f>'mem.terrapl. '!H9</f>
        <v>80</v>
      </c>
      <c r="I8" s="54">
        <f>'mem.terrapl. '!I9</f>
        <v>80</v>
      </c>
      <c r="J8" s="40">
        <v>7.9</v>
      </c>
      <c r="K8" s="44">
        <v>7.1</v>
      </c>
      <c r="L8" s="40">
        <v>0</v>
      </c>
      <c r="M8" s="40">
        <v>0.1</v>
      </c>
      <c r="N8" s="44">
        <f>((L8+M8)*I8*J8)</f>
        <v>63.2</v>
      </c>
      <c r="O8" s="79">
        <f>N8*20</f>
        <v>1264</v>
      </c>
      <c r="P8" s="44">
        <f>N8</f>
        <v>63.2</v>
      </c>
      <c r="Q8" s="44">
        <f>N8</f>
        <v>63.2</v>
      </c>
      <c r="R8" s="44">
        <f>I8*K8</f>
        <v>568</v>
      </c>
      <c r="S8" s="44">
        <f>R8</f>
        <v>568</v>
      </c>
      <c r="T8" s="46">
        <f>I8*K8*0.04</f>
        <v>22.72</v>
      </c>
      <c r="U8" s="46">
        <f>T8*25*2.4</f>
        <v>1363.2</v>
      </c>
      <c r="V8" s="69">
        <f>I8*K8</f>
        <v>568</v>
      </c>
    </row>
    <row r="9" spans="1:22" ht="27.75" customHeight="1" thickBot="1" thickTop="1">
      <c r="A9" s="89" t="s">
        <v>19</v>
      </c>
      <c r="B9" s="90"/>
      <c r="C9" s="90"/>
      <c r="D9" s="90"/>
      <c r="E9" s="90"/>
      <c r="F9" s="91"/>
      <c r="G9" s="65"/>
      <c r="H9" s="20">
        <f>SUM(H8:H8)</f>
        <v>80</v>
      </c>
      <c r="I9" s="68"/>
      <c r="J9" s="23"/>
      <c r="K9" s="24"/>
      <c r="L9" s="24"/>
      <c r="M9" s="25"/>
      <c r="N9" s="21">
        <f>SUM(N8:N8)</f>
        <v>63.2</v>
      </c>
      <c r="O9" s="21">
        <f>SUM(O8:O8)</f>
        <v>1264</v>
      </c>
      <c r="P9" s="21">
        <f>N9</f>
        <v>63.2</v>
      </c>
      <c r="Q9" s="21">
        <f>N9</f>
        <v>63.2</v>
      </c>
      <c r="R9" s="21">
        <f>SUM(R8:R8)</f>
        <v>568</v>
      </c>
      <c r="S9" s="21">
        <f>S8</f>
        <v>568</v>
      </c>
      <c r="T9" s="21">
        <f>SUM(T8:T8)</f>
        <v>22.72</v>
      </c>
      <c r="U9" s="21">
        <f>U8</f>
        <v>1363.2</v>
      </c>
      <c r="V9" s="22">
        <f>SUM(V8:V8)</f>
        <v>568</v>
      </c>
    </row>
    <row r="10" spans="1:22" ht="27.75" customHeight="1" thickTop="1">
      <c r="A10" s="70"/>
      <c r="B10" s="67" t="s">
        <v>47</v>
      </c>
      <c r="C10" s="67"/>
      <c r="D10" s="67"/>
      <c r="F10" s="70"/>
      <c r="G10" s="70"/>
      <c r="H10" s="71"/>
      <c r="I10" s="71"/>
      <c r="J10" s="71"/>
      <c r="K10" s="71"/>
      <c r="L10" s="71"/>
      <c r="M10" s="71"/>
      <c r="N10" s="72"/>
      <c r="O10" s="72"/>
      <c r="P10" s="72"/>
      <c r="Q10" s="72"/>
      <c r="R10" s="72"/>
      <c r="S10" s="72"/>
      <c r="T10" s="72"/>
      <c r="U10" s="72"/>
      <c r="V10" s="72"/>
    </row>
    <row r="12" ht="27.75" customHeight="1">
      <c r="E12" s="49"/>
    </row>
    <row r="13" spans="2:5" ht="45" customHeight="1">
      <c r="B13" s="48"/>
      <c r="C13" s="47"/>
      <c r="D13" s="47"/>
      <c r="E13" s="47"/>
    </row>
  </sheetData>
  <sheetProtection/>
  <mergeCells count="7">
    <mergeCell ref="A9:F9"/>
    <mergeCell ref="R5:U5"/>
    <mergeCell ref="C2:O2"/>
    <mergeCell ref="C5:F5"/>
    <mergeCell ref="H5:K5"/>
    <mergeCell ref="O5:Q5"/>
    <mergeCell ref="A4:V4"/>
  </mergeCells>
  <printOptions horizontalCentered="1" verticalCentered="1"/>
  <pageMargins left="0.22" right="0.1968503937007874" top="0.3937007874015748" bottom="0.1968503937007874" header="0.4330708661417323" footer="0.5118110236220472"/>
  <pageSetup horizontalDpi="300" verticalDpi="3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 OTÁVIO</dc:creator>
  <cp:keywords/>
  <dc:description/>
  <cp:lastModifiedBy>patricia barbosa</cp:lastModifiedBy>
  <cp:lastPrinted>2019-08-29T12:28:42Z</cp:lastPrinted>
  <dcterms:created xsi:type="dcterms:W3CDTF">2004-11-18T10:50:10Z</dcterms:created>
  <dcterms:modified xsi:type="dcterms:W3CDTF">2023-09-27T17:38:22Z</dcterms:modified>
  <cp:category/>
  <cp:version/>
  <cp:contentType/>
  <cp:contentStatus/>
</cp:coreProperties>
</file>