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NICIANA NOURA\PMA 2023\PROJETOS\_14) PRAÇA PAULO FONTELLES\TEXTO\"/>
    </mc:Choice>
  </mc:AlternateContent>
  <bookViews>
    <workbookView xWindow="0" yWindow="0" windowWidth="20490" windowHeight="7650" activeTab="4"/>
  </bookViews>
  <sheets>
    <sheet name="ORÇAMENTO" sheetId="3" r:id="rId1"/>
    <sheet name="CRONOGRAMA" sheetId="2" r:id="rId2"/>
    <sheet name="CPU" sheetId="4" r:id="rId3"/>
    <sheet name="BDI" sheetId="5" r:id="rId4"/>
    <sheet name="LS" sheetId="6" r:id="rId5"/>
  </sheets>
  <definedNames>
    <definedName name="_xlnm.Print_Area" localSheetId="2">CPU!$A$1:$J$53</definedName>
    <definedName name="_xlnm.Print_Area" localSheetId="0">ORÇAMENTO!$A$1:$J$139</definedName>
  </definedNames>
  <calcPr calcId="162913"/>
</workbook>
</file>

<file path=xl/calcChain.xml><?xml version="1.0" encoding="utf-8"?>
<calcChain xmlns="http://schemas.openxmlformats.org/spreadsheetml/2006/main">
  <c r="D40" i="6" l="1"/>
  <c r="C40" i="6"/>
  <c r="D36" i="6"/>
  <c r="C36" i="6"/>
  <c r="D29" i="6"/>
  <c r="C29" i="6"/>
  <c r="D17" i="6"/>
  <c r="C17" i="6"/>
  <c r="C38" i="5"/>
  <c r="H38" i="5" s="1"/>
  <c r="H39" i="5" s="1"/>
  <c r="C36" i="5"/>
  <c r="H36" i="5" s="1"/>
  <c r="H37" i="5" s="1"/>
  <c r="C34" i="5"/>
  <c r="H34" i="5" s="1"/>
  <c r="C33" i="5"/>
  <c r="H33" i="5" s="1"/>
  <c r="C32" i="5"/>
  <c r="H32" i="5" s="1"/>
  <c r="H27" i="5"/>
  <c r="H22" i="5"/>
  <c r="H16" i="5" s="1"/>
  <c r="H15" i="5" s="1"/>
  <c r="C41" i="5" s="1"/>
  <c r="H13" i="5"/>
  <c r="H9" i="5"/>
  <c r="C41" i="6" l="1"/>
  <c r="C37" i="5"/>
  <c r="D41" i="6"/>
  <c r="C39" i="5"/>
  <c r="H35" i="5"/>
  <c r="H41" i="5"/>
  <c r="H42" i="5" s="1"/>
  <c r="C42" i="5"/>
  <c r="C35" i="5"/>
  <c r="C44" i="5" l="1"/>
  <c r="H44" i="5"/>
</calcChain>
</file>

<file path=xl/sharedStrings.xml><?xml version="1.0" encoding="utf-8"?>
<sst xmlns="http://schemas.openxmlformats.org/spreadsheetml/2006/main" count="1091" uniqueCount="560">
  <si>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</si>
  <si>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</si>
  <si>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</si>
  <si>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</si>
  <si>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</si>
  <si>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</si>
  <si>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</si>
  <si>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</si>
  <si>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</si>
  <si>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</si>
  <si>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</si>
  <si>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</si>
  <si>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</si>
  <si>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</si>
  <si>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</si>
  <si>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</si>
  <si>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</si>
  <si>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</si>
  <si>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00019 </t>
  </si>
  <si>
    <t>Próprio</t>
  </si>
  <si>
    <t>TAPUME COM TELHA METÁLICA E REDE DE NYLON</t>
  </si>
  <si>
    <t>m</t>
  </si>
  <si>
    <t xml:space="preserve"> 1.4 </t>
  </si>
  <si>
    <t xml:space="preserve"> 00020 </t>
  </si>
  <si>
    <t>LOCAÇÃO DE OBRA COM TOPÓGRAFO</t>
  </si>
  <si>
    <t>mês</t>
  </si>
  <si>
    <t xml:space="preserve"> 2 </t>
  </si>
  <si>
    <t>MOVIMENTAÇÃO DE TERRA</t>
  </si>
  <si>
    <t xml:space="preserve"> 2.1 </t>
  </si>
  <si>
    <t xml:space="preserve"> 010008 </t>
  </si>
  <si>
    <t>Limpeza do terreno</t>
  </si>
  <si>
    <t xml:space="preserve"> 2.2 </t>
  </si>
  <si>
    <t xml:space="preserve"> 030011 </t>
  </si>
  <si>
    <t>Aterro incluindo carga, descarga, transporte e apiloamento</t>
  </si>
  <si>
    <t>m³</t>
  </si>
  <si>
    <t xml:space="preserve"> 3 </t>
  </si>
  <si>
    <t>PAVIMENTAÇÃO</t>
  </si>
  <si>
    <t xml:space="preserve"> 3.1 </t>
  </si>
  <si>
    <t xml:space="preserve"> 00041 </t>
  </si>
  <si>
    <t>PISO EM CONCRETO COM 20MPA COM JUNTA ELÁSTICA POLIURETANO E=10 CM</t>
  </si>
  <si>
    <t xml:space="preserve"> 3.2 </t>
  </si>
  <si>
    <t>ORSE</t>
  </si>
  <si>
    <t xml:space="preserve"> 260728 </t>
  </si>
  <si>
    <t>Bloco de concreto intertravado e=8cm (incl. colchao de areia e rejuntamento)</t>
  </si>
  <si>
    <t xml:space="preserve"> 00043 </t>
  </si>
  <si>
    <t>Meio-fio tipo tento de concreto 15MPa moldado "in loco", 20cm de base e 15cm de altura</t>
  </si>
  <si>
    <t xml:space="preserve"> 102498 </t>
  </si>
  <si>
    <t>SINAPI</t>
  </si>
  <si>
    <t>PINTURA DE MEIO-FIO COM TINTA BRANCA A BASE DE CAL (CAIAÇÃO). AF_05/2021</t>
  </si>
  <si>
    <t>M</t>
  </si>
  <si>
    <t xml:space="preserve"> 4 </t>
  </si>
  <si>
    <t xml:space="preserve"> 4.1 </t>
  </si>
  <si>
    <t xml:space="preserve"> 030010 </t>
  </si>
  <si>
    <t>Escavação manual ate 1.50m de profundidade</t>
  </si>
  <si>
    <t xml:space="preserve"> 040283 </t>
  </si>
  <si>
    <t>Bloco em concreto armado p/ fundaçao (incl. forma)</t>
  </si>
  <si>
    <t xml:space="preserve"> 4.2 </t>
  </si>
  <si>
    <t>ESTRUTURA</t>
  </si>
  <si>
    <t xml:space="preserve"> 051172 </t>
  </si>
  <si>
    <t>Concreto armado FCK=25MPA com forma aparente - 1 reaproveitamento</t>
  </si>
  <si>
    <t xml:space="preserve"> 4.3 </t>
  </si>
  <si>
    <t xml:space="preserve"> 4.4 </t>
  </si>
  <si>
    <t>ILUMINAÇÃO</t>
  </si>
  <si>
    <t xml:space="preserve"> 171059 </t>
  </si>
  <si>
    <t>Rele fotoeletrico</t>
  </si>
  <si>
    <t>UN</t>
  </si>
  <si>
    <t xml:space="preserve"> 170081 </t>
  </si>
  <si>
    <t>Ponto de luz / força (c/tubul., cx. e fiaçao) ate 200W</t>
  </si>
  <si>
    <t>PT</t>
  </si>
  <si>
    <t>SBC</t>
  </si>
  <si>
    <t xml:space="preserve"> 5 </t>
  </si>
  <si>
    <t>BANCOS</t>
  </si>
  <si>
    <t xml:space="preserve"> 5.1 </t>
  </si>
  <si>
    <t>BANCO PADRÃO</t>
  </si>
  <si>
    <t xml:space="preserve"> 060046 </t>
  </si>
  <si>
    <t>Alvenaria tijolo de barro a cutelo</t>
  </si>
  <si>
    <t xml:space="preserve"> 110143 </t>
  </si>
  <si>
    <t>Chapisco de cimento e areia no traço 1:3</t>
  </si>
  <si>
    <t xml:space="preserve"> 110763 </t>
  </si>
  <si>
    <t>Reboco com argamassa 1:6:Adit. Plast.</t>
  </si>
  <si>
    <t xml:space="preserve"> 5.2 </t>
  </si>
  <si>
    <t xml:space="preserve"> 5.3 </t>
  </si>
  <si>
    <t xml:space="preserve"> 97097 </t>
  </si>
  <si>
    <t>ACABAMENTO POLIDO PARA PISO DE CONCRETO ARMADO OU LAJE SOBRE SOLO DE ALTA RESISTÊNCIA. AF_09/2021</t>
  </si>
  <si>
    <t xml:space="preserve"> 180063 </t>
  </si>
  <si>
    <t>PINTURA VERNIZ DUAS DEMAOS EM CONCRETO APARENTE</t>
  </si>
  <si>
    <t xml:space="preserve"> 6 </t>
  </si>
  <si>
    <t>ACADEMIA</t>
  </si>
  <si>
    <t xml:space="preserve"> 6.1 </t>
  </si>
  <si>
    <t xml:space="preserve"> 9148 </t>
  </si>
  <si>
    <t>Equipamento de ginástica - simulador de caminhada duplo - galvanizado - Rev 01</t>
  </si>
  <si>
    <t xml:space="preserve"> 6.2 </t>
  </si>
  <si>
    <t xml:space="preserve"> 9147 </t>
  </si>
  <si>
    <t>Equipamento de ginástica - leg press duplo - galvanizado - Rev 01</t>
  </si>
  <si>
    <t xml:space="preserve"> 6.3 </t>
  </si>
  <si>
    <t xml:space="preserve"> 9145 </t>
  </si>
  <si>
    <t>Equipamento de ginástica - elíptico - galvanizado - Rev 01</t>
  </si>
  <si>
    <t xml:space="preserve"> 6.4 </t>
  </si>
  <si>
    <t xml:space="preserve"> 12448 </t>
  </si>
  <si>
    <t>Equipamento de ginástica - rotação diagonal duplo - galvanizado - Rev 01</t>
  </si>
  <si>
    <t xml:space="preserve"> 7 </t>
  </si>
  <si>
    <t>PAISAGISMO</t>
  </si>
  <si>
    <t xml:space="preserve"> 7.1 </t>
  </si>
  <si>
    <t xml:space="preserve"> 260168 </t>
  </si>
  <si>
    <t>Plantio de grama (incl. terra preta)</t>
  </si>
  <si>
    <t xml:space="preserve"> 7.2 </t>
  </si>
  <si>
    <t xml:space="preserve"> 98509 </t>
  </si>
  <si>
    <t>PLANTIO DE ARBUSTO OU  CERCA VIVA. AF_05/2018</t>
  </si>
  <si>
    <t xml:space="preserve"> 8 </t>
  </si>
  <si>
    <t xml:space="preserve"> 8.1 </t>
  </si>
  <si>
    <t xml:space="preserve"> 8.2 </t>
  </si>
  <si>
    <t xml:space="preserve"> 8.3 </t>
  </si>
  <si>
    <t xml:space="preserve"> 8.4 </t>
  </si>
  <si>
    <t xml:space="preserve"> 8.5 </t>
  </si>
  <si>
    <t xml:space="preserve"> 9 </t>
  </si>
  <si>
    <t>SERVIÇOS COMPLEMENTARES</t>
  </si>
  <si>
    <t xml:space="preserve"> 9.1 </t>
  </si>
  <si>
    <t xml:space="preserve"> 251510 </t>
  </si>
  <si>
    <t>Lixeira em tela moeda</t>
  </si>
  <si>
    <t xml:space="preserve"> 9.2 </t>
  </si>
  <si>
    <t>Placa de inauguração de obra em alumínio 0,40 x 0,60 m</t>
  </si>
  <si>
    <t>Total sem BDI</t>
  </si>
  <si>
    <t>Total do BDI</t>
  </si>
  <si>
    <t>Total Geral</t>
  </si>
  <si>
    <t xml:space="preserve">_______________________________________________________________
SETOR DE PROJETOS
</t>
  </si>
  <si>
    <t>PREFEITURA MUNICIPAL DE ANANINDEUA - PMA</t>
  </si>
  <si>
    <t>SECRETARIA MUNICIPAL SANEAMENTO E INFRAESTRUTURA - SESAN</t>
  </si>
  <si>
    <t>CRONOGRAMA</t>
  </si>
  <si>
    <t>ITEM</t>
  </si>
  <si>
    <t>DESCRIÇÃO</t>
  </si>
  <si>
    <t>TOTAL POR ETAPA</t>
  </si>
  <si>
    <t>MÊS</t>
  </si>
  <si>
    <t/>
  </si>
  <si>
    <t>SECRETARIA MUNICIPAL DE SANEAMENTO E INFRAESTRUTURA - SESAN</t>
  </si>
  <si>
    <t>ORÇAMENTO</t>
  </si>
  <si>
    <t>CÓDIGO</t>
  </si>
  <si>
    <t>BANCO</t>
  </si>
  <si>
    <t>DESCRIÇÃO DOS SERVIÇOS</t>
  </si>
  <si>
    <t>UNID.</t>
  </si>
  <si>
    <t>QUANT.</t>
  </si>
  <si>
    <t>PREÇO UNIT.</t>
  </si>
  <si>
    <t>TOTAL</t>
  </si>
  <si>
    <t>PESO (%)</t>
  </si>
  <si>
    <t xml:space="preserve"> 98459 </t>
  </si>
  <si>
    <t>TAPUME COM TELHA METÁLICA. AF_05/2018</t>
  </si>
  <si>
    <t>DATA DO ORÇAMENTO: MAIO/2023</t>
  </si>
  <si>
    <t>PREFEITURA MUNICIPAL DE ANANINDEUA</t>
  </si>
  <si>
    <t>COMPOSIÇÕES ANALÍTICAS COM PREÇO UNITÁRIO</t>
  </si>
  <si>
    <t>COMPOSIÇÕES PRINCIPAIS</t>
  </si>
  <si>
    <t>Tipo</t>
  </si>
  <si>
    <t>Composição</t>
  </si>
  <si>
    <t>CANT - CANTEIRO DE OBRAS</t>
  </si>
  <si>
    <t>Composição Auxiliar</t>
  </si>
  <si>
    <t xml:space="preserve"> 4518 </t>
  </si>
  <si>
    <t>Tela de nylon para proteção de fachada</t>
  </si>
  <si>
    <t>Serviços Iniciais de Obras Civis</t>
  </si>
  <si>
    <t>MO sem LS =&gt;</t>
  </si>
  <si>
    <t>LS =&gt;</t>
  </si>
  <si>
    <t>MO com LS =&gt;</t>
  </si>
  <si>
    <t>Valor do BDI =&gt;</t>
  </si>
  <si>
    <t>Valor com BDI =&gt;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</si>
  <si>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</si>
  <si>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</si>
  <si>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</si>
  <si>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</si>
  <si>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</si>
  <si>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</si>
  <si>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>PAVI - PAVIMENTAÇÃO</t>
  </si>
  <si>
    <t xml:space="preserve"> 88309 </t>
  </si>
  <si>
    <t>PEDREIRO COM ENCARGOS COMPLEMENTARES</t>
  </si>
  <si>
    <t>H</t>
  </si>
  <si>
    <t xml:space="preserve"> 88316 </t>
  </si>
  <si>
    <t>SERVENTE COM ENCARGOS COMPLEMENTARES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</si>
  <si>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</si>
  <si>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</si>
  <si>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</si>
  <si>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</si>
  <si>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</si>
  <si>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</si>
  <si>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</si>
  <si>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</si>
  <si>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 xml:space="preserve"> 94263 </t>
  </si>
  <si>
    <t>GUIA (MEIO-FIO) CONCRETO, MOLDADA  IN LOCO  EM TRECHO RETO COM EXTRUSORA, 13 CM BASE X 22 CM ALTURA. AF_06/2016</t>
  </si>
  <si>
    <t>DROP - DRENAGEM/OBRAS DE CONTENÇÃO / POÇOS DE VISITA E CAIXAS</t>
  </si>
  <si>
    <t xml:space="preserve"> 88251 </t>
  </si>
  <si>
    <t>AUXILIAR DE SERRALHEIRO COM ENCARGOS COMPLEMENTARES</t>
  </si>
  <si>
    <t>DATA ORÇAMENTO:  MAIO/2023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</si>
  <si>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</si>
  <si>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</si>
  <si>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</si>
  <si>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</si>
  <si>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</si>
  <si>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</si>
  <si>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</si>
  <si>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</si>
  <si>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</si>
  <si>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</si>
  <si>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</si>
  <si>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</si>
  <si>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</si>
  <si>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</si>
  <si>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</si>
  <si>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</si>
  <si>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</si>
  <si>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</si>
  <si>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</si>
  <si>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</si>
  <si>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</si>
  <si>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</si>
  <si>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</si>
  <si>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</si>
  <si>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</si>
  <si>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</si>
  <si>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</si>
  <si>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</si>
  <si>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</si>
  <si>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</si>
  <si>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</si>
  <si>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</si>
  <si>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</si>
  <si>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</si>
  <si>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</si>
  <si>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</si>
  <si>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</si>
  <si>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</si>
  <si>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</si>
  <si>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</si>
  <si>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</si>
  <si>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</si>
  <si>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</si>
  <si>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</si>
  <si>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</si>
  <si>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</si>
  <si>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</si>
  <si>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</si>
  <si>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</si>
  <si>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</si>
  <si>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</si>
  <si>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</si>
  <si>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</si>
  <si>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</si>
  <si>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</si>
  <si>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</si>
  <si>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</si>
  <si>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</si>
  <si>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</si>
  <si>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</si>
  <si>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</si>
  <si>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</si>
  <si>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</si>
  <si>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</si>
  <si>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</si>
  <si>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</si>
  <si>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</si>
  <si>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</si>
  <si>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</si>
  <si>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</si>
  <si>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</si>
  <si>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</si>
  <si>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</si>
  <si>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</si>
  <si>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</si>
  <si>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</si>
  <si>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</si>
  <si>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</si>
  <si>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</si>
  <si>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</si>
  <si>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</si>
  <si>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</si>
  <si>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</si>
  <si>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</si>
  <si>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</si>
  <si>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</si>
  <si>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</si>
  <si>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</si>
  <si>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</si>
  <si>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</si>
  <si>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</si>
  <si>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</si>
  <si>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</si>
  <si>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</si>
  <si>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</si>
  <si>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</si>
  <si>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</si>
  <si>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</si>
  <si>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</si>
  <si>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</si>
  <si>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</si>
  <si>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</si>
  <si>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</si>
  <si>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</si>
  <si>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</si>
  <si>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</si>
  <si>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</si>
  <si>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</si>
  <si>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</si>
  <si>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</si>
  <si>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</si>
  <si>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</si>
  <si>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</si>
  <si>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</si>
  <si>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</si>
  <si>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PREÇO UNIT. COM BDI</t>
  </si>
  <si>
    <t>DEMOLIÇÕES E RETIRADAS</t>
  </si>
  <si>
    <t xml:space="preserve"> 022194 </t>
  </si>
  <si>
    <t>RETIRADA GRADES DE FERRO COM REAPROVEITAMENTO</t>
  </si>
  <si>
    <t xml:space="preserve"> 020016 </t>
  </si>
  <si>
    <t>Demolição manual de alvenaria de tijolo</t>
  </si>
  <si>
    <t xml:space="preserve"> 2.3 </t>
  </si>
  <si>
    <t xml:space="preserve"> 020628 </t>
  </si>
  <si>
    <t>Retirada de piso cimentado</t>
  </si>
  <si>
    <t xml:space="preserve"> 2.4 </t>
  </si>
  <si>
    <t xml:space="preserve"> 020307 </t>
  </si>
  <si>
    <t>Retirada de telhas de barro</t>
  </si>
  <si>
    <t xml:space="preserve"> 2.5 </t>
  </si>
  <si>
    <t xml:space="preserve"> 020020 </t>
  </si>
  <si>
    <t>Demolição da estrutura em madeira da cobertura</t>
  </si>
  <si>
    <t xml:space="preserve"> 2.6 </t>
  </si>
  <si>
    <t xml:space="preserve"> 020235 </t>
  </si>
  <si>
    <t>Retirada de piso ceramico, inclusive camada regularizadora</t>
  </si>
  <si>
    <t xml:space="preserve"> 2.7 </t>
  </si>
  <si>
    <t xml:space="preserve"> 020014 </t>
  </si>
  <si>
    <t>Retirada de esquadria sem aproveitamento</t>
  </si>
  <si>
    <t xml:space="preserve"> 2.8 </t>
  </si>
  <si>
    <t xml:space="preserve"> 020756 </t>
  </si>
  <si>
    <t>Demolição manual de concreto armado</t>
  </si>
  <si>
    <t xml:space="preserve"> 2.9 </t>
  </si>
  <si>
    <t xml:space="preserve"> 020174 </t>
  </si>
  <si>
    <t>Retirada de entulho - manualmente (incluindo caixa coletora)</t>
  </si>
  <si>
    <t>MURO</t>
  </si>
  <si>
    <t xml:space="preserve"> 050740 </t>
  </si>
  <si>
    <t>Concreto c/ seixo Fck= 25MPA (incl. lançamento e adensamento)</t>
  </si>
  <si>
    <t xml:space="preserve"> 11325 </t>
  </si>
  <si>
    <t>Fornecimento e instalação de treliça PTG 8l - TR 08634, para suporte de barras de transferência em juntas, ou similar</t>
  </si>
  <si>
    <t xml:space="preserve"> 040285 </t>
  </si>
  <si>
    <t>Baldrame em concreto simples com seixo inclusive forma madeira branca</t>
  </si>
  <si>
    <t xml:space="preserve"> 4.5 </t>
  </si>
  <si>
    <t xml:space="preserve"> 4.6 </t>
  </si>
  <si>
    <t xml:space="preserve"> 4.7 </t>
  </si>
  <si>
    <t xml:space="preserve"> 4.8 </t>
  </si>
  <si>
    <t xml:space="preserve"> 88489 </t>
  </si>
  <si>
    <t>APLICAÇÃO MANUAL DE PINTURA COM TINTA LÁTEX ACRÍLICA EM PAREDES, DUAS DEMÃOS. AF_06/2014</t>
  </si>
  <si>
    <t xml:space="preserve"> 4.10 </t>
  </si>
  <si>
    <t xml:space="preserve"> 180030 </t>
  </si>
  <si>
    <t>TINTA ACRILICA EMBORRACHADA INDUTIL INTERLIGHT (PINTURA ARTÍSTICA)</t>
  </si>
  <si>
    <t xml:space="preserve"> 170047 </t>
  </si>
  <si>
    <t>PISO ALTA RES.KORODUR PL-10mm-TRANSITO MEDIO</t>
  </si>
  <si>
    <t xml:space="preserve"> 5.4 </t>
  </si>
  <si>
    <t xml:space="preserve"> 260278 </t>
  </si>
  <si>
    <t>Colchão de areia e=20 cm</t>
  </si>
  <si>
    <t xml:space="preserve"> 5.5 </t>
  </si>
  <si>
    <t xml:space="preserve"> 93681 </t>
  </si>
  <si>
    <t>EXECUÇÃO DE PAVIMENTO EM PISO INTERTRAVADO, COM BLOCO RETANGULAR COLORIDO DE 20 X 10 CM, ESPESSURA 8 CM. AF_10/2022</t>
  </si>
  <si>
    <t xml:space="preserve"> 5.6 </t>
  </si>
  <si>
    <t xml:space="preserve"> 5.7 </t>
  </si>
  <si>
    <t xml:space="preserve"> 5.8 </t>
  </si>
  <si>
    <t xml:space="preserve"> 5.9 </t>
  </si>
  <si>
    <t xml:space="preserve"> 102688 </t>
  </si>
  <si>
    <t>DRENO ESPINHA DE PEIXE (SEÇÃO (0,40 X 0,40 M), COM TUBO DE PEAD CORRUGADO PERFURADO, DN 100 MM, ENCHIMENTO COM AREIA, INCLUSIVE CONEXÕES. AF_07/2021</t>
  </si>
  <si>
    <t xml:space="preserve"> 5.10 </t>
  </si>
  <si>
    <t xml:space="preserve"> 101799 </t>
  </si>
  <si>
    <t>TAMPA PARA CAIXA TIPO R2 E R3, EM FERRO FUNDIDO, DIMENSÕES INTERNAS: 0,55 X 1,10 M - FORNECIMENTO E INSTALAÇÃO. AF_12/2020</t>
  </si>
  <si>
    <t>COBERTURA ESPAÇO FOOD TRUCK</t>
  </si>
  <si>
    <t xml:space="preserve"> 071361 </t>
  </si>
  <si>
    <t>Estrutura metálica p/ cobertura - 1 água -vão 20m</t>
  </si>
  <si>
    <t xml:space="preserve"> 071465 </t>
  </si>
  <si>
    <t>Cobertura - telha em aço galvanizado e=0,5mm</t>
  </si>
  <si>
    <t xml:space="preserve"> 6.5 </t>
  </si>
  <si>
    <t xml:space="preserve"> 040277 </t>
  </si>
  <si>
    <t>PILAR METALICO ACO I 12""x5.1/4"" (66,97 kgf/m)</t>
  </si>
  <si>
    <t xml:space="preserve"> 6.6 </t>
  </si>
  <si>
    <t xml:space="preserve"> 070316 </t>
  </si>
  <si>
    <t>Calha em PVC (1/2 cana d= 100mm)</t>
  </si>
  <si>
    <t xml:space="preserve"> 6.7 </t>
  </si>
  <si>
    <t xml:space="preserve"> 180102 </t>
  </si>
  <si>
    <t>Tubo em PVC - 100mm (LS)</t>
  </si>
  <si>
    <t>PLAYGROUND</t>
  </si>
  <si>
    <t xml:space="preserve"> 9159 </t>
  </si>
  <si>
    <t>Brinquedo - Gangorra em estrutura de concreto, tubo de ferro galvanizado de 3" e 4" e assento de madeira, com 04 pranchas</t>
  </si>
  <si>
    <t xml:space="preserve"> 9160 </t>
  </si>
  <si>
    <t>Brinquedo - Gira-gira (carrossel ø=1,70m), em tubo de ferro galvanizado de 1 1/2" e assento em chapa galvanizada e=1/4", sergipark ou similar</t>
  </si>
  <si>
    <t xml:space="preserve"> 7.3 </t>
  </si>
  <si>
    <t xml:space="preserve"> 9166 </t>
  </si>
  <si>
    <t>Brinquedo - Balanço em estrutura de concreto, 03 lugares, com assento de  madeira, corrente revestida c/mangueira plástica transp., fixado em tubo ferro galv.4"</t>
  </si>
  <si>
    <t xml:space="preserve"> 7.4 </t>
  </si>
  <si>
    <t xml:space="preserve"> 3218 </t>
  </si>
  <si>
    <t>Escorregadeira de madeira nº 11 (padrão emurb)</t>
  </si>
  <si>
    <t xml:space="preserve"> 7.5 </t>
  </si>
  <si>
    <t xml:space="preserve"> 00044 </t>
  </si>
  <si>
    <t>Balanço duplo com Balanço PCD</t>
  </si>
  <si>
    <t>Unidade</t>
  </si>
  <si>
    <t xml:space="preserve"> 11388 </t>
  </si>
  <si>
    <t>Equipamento de ginástica - surf com pressão de pernas - galvanizado - Rev 01</t>
  </si>
  <si>
    <t xml:space="preserve"> 13195 </t>
  </si>
  <si>
    <t>Equipamento de ginástica - simulador de Remo Individual - galvanizado</t>
  </si>
  <si>
    <t xml:space="preserve"> 8.6 </t>
  </si>
  <si>
    <t>PERGOLADO</t>
  </si>
  <si>
    <t xml:space="preserve"> 9.1.1 </t>
  </si>
  <si>
    <t xml:space="preserve"> 9.1.2 </t>
  </si>
  <si>
    <t xml:space="preserve"> 050736 </t>
  </si>
  <si>
    <t>Concreto c/ seixo FCK=30 MPA (incl. lançamento e adensamento)</t>
  </si>
  <si>
    <t xml:space="preserve"> 9.1.3 </t>
  </si>
  <si>
    <t xml:space="preserve"> 040057 </t>
  </si>
  <si>
    <t>PILAR MADEIRA DE LEI 15x15cm- BLOCO SERRADO EM BRUTO</t>
  </si>
  <si>
    <t xml:space="preserve"> 9.1.4 </t>
  </si>
  <si>
    <t xml:space="preserve"> 070736 </t>
  </si>
  <si>
    <t>Estrutura em madeira de lei Pergolado - pc. aparelhada</t>
  </si>
  <si>
    <t xml:space="preserve"> 9.1.5 </t>
  </si>
  <si>
    <t xml:space="preserve"> 102213 </t>
  </si>
  <si>
    <t>PINTURA VERNIZ (INCOLOR) ALQUÍDICO EM MADEIRA, USO INTERNO E EXTERNO, 2 DEMÃOS. AF_01/2021</t>
  </si>
  <si>
    <t>BANCO E MESA DAMA</t>
  </si>
  <si>
    <t xml:space="preserve"> 9.2.1 </t>
  </si>
  <si>
    <t xml:space="preserve"> 9.2.2 </t>
  </si>
  <si>
    <t xml:space="preserve"> 9.2.3 </t>
  </si>
  <si>
    <t xml:space="preserve"> 9.2.4 </t>
  </si>
  <si>
    <t xml:space="preserve"> 111292 </t>
  </si>
  <si>
    <t>Pastilha de porcelana 5x5cm - Padrão Alto</t>
  </si>
  <si>
    <t xml:space="preserve"> 9.2.5 </t>
  </si>
  <si>
    <t xml:space="preserve"> 10 </t>
  </si>
  <si>
    <t>GRADE</t>
  </si>
  <si>
    <t xml:space="preserve"> 10.1 </t>
  </si>
  <si>
    <t xml:space="preserve"> 10.2 </t>
  </si>
  <si>
    <t xml:space="preserve"> 090400 </t>
  </si>
  <si>
    <t>Grade de ferro 5/8" (incl. pint. anti-corrosiva)</t>
  </si>
  <si>
    <t xml:space="preserve"> 10.3 </t>
  </si>
  <si>
    <t xml:space="preserve"> 150491 </t>
  </si>
  <si>
    <t>Esmalte sobre grade de ferro (superf. aparelhada)</t>
  </si>
  <si>
    <t xml:space="preserve"> 10.4 </t>
  </si>
  <si>
    <t xml:space="preserve"> 11 </t>
  </si>
  <si>
    <t xml:space="preserve"> 11.1 </t>
  </si>
  <si>
    <t xml:space="preserve"> 11.1.1 </t>
  </si>
  <si>
    <t xml:space="preserve"> 11.1.2 </t>
  </si>
  <si>
    <t xml:space="preserve"> 11.1.3 </t>
  </si>
  <si>
    <t xml:space="preserve"> 051171 </t>
  </si>
  <si>
    <t>Concreto armado FCK=20MPA com forma aparente - 1 reaproveitamento (incl. lançamento eadensamento)</t>
  </si>
  <si>
    <t xml:space="preserve"> 11.1.4 </t>
  </si>
  <si>
    <t xml:space="preserve"> 040129 </t>
  </si>
  <si>
    <t>TUBO QUADRADO METALON 400 X 400 0,95 FINA QUENTE</t>
  </si>
  <si>
    <t xml:space="preserve"> 11.1.5 </t>
  </si>
  <si>
    <t xml:space="preserve"> 190578 </t>
  </si>
  <si>
    <t>APOIO MESA-COMPENSADO/LAMINADO</t>
  </si>
  <si>
    <t xml:space="preserve"> 11.1.6 </t>
  </si>
  <si>
    <t xml:space="preserve"> 11.1.7 </t>
  </si>
  <si>
    <t xml:space="preserve"> 11.2 </t>
  </si>
  <si>
    <t>BANCO "L"</t>
  </si>
  <si>
    <t xml:space="preserve"> 11.2.1 </t>
  </si>
  <si>
    <t xml:space="preserve"> 11.2.2 </t>
  </si>
  <si>
    <t xml:space="preserve"> 11.2.3 </t>
  </si>
  <si>
    <t xml:space="preserve"> 11.2.4 </t>
  </si>
  <si>
    <t xml:space="preserve"> 11.2.5 </t>
  </si>
  <si>
    <t xml:space="preserve"> 11.3 </t>
  </si>
  <si>
    <t>BANCO ARCO</t>
  </si>
  <si>
    <t xml:space="preserve"> 11.3.1 </t>
  </si>
  <si>
    <t xml:space="preserve"> 11.3.2 </t>
  </si>
  <si>
    <t xml:space="preserve"> 11.3.3 </t>
  </si>
  <si>
    <t xml:space="preserve"> 102494 </t>
  </si>
  <si>
    <t>PINTURA DE BANCO COM TINTA EPÓXI, APLICAÇÃO MANUAL, 2 DEMÃOS, INCLUSO PRIMER EPÓXI. AF_05/2021</t>
  </si>
  <si>
    <t xml:space="preserve"> 12 </t>
  </si>
  <si>
    <t xml:space="preserve"> 12.1 </t>
  </si>
  <si>
    <t>ILUMINAÇÃO GERAL</t>
  </si>
  <si>
    <t xml:space="preserve"> 12.1.1 </t>
  </si>
  <si>
    <t xml:space="preserve"> 12910 </t>
  </si>
  <si>
    <t>Poste decorativo 2 pétalas, em aço galvanizado com difusor em vidro transparente temperado, com 3m/4m, inclusive lâmpada de led 50w</t>
  </si>
  <si>
    <t xml:space="preserve"> 12.1.2 </t>
  </si>
  <si>
    <t xml:space="preserve"> 12.1.3 </t>
  </si>
  <si>
    <t xml:space="preserve"> 12.2 </t>
  </si>
  <si>
    <t>ILUMINAÇÃO ESPAÇO FOOD TRUCK</t>
  </si>
  <si>
    <t xml:space="preserve"> 12.2.1 </t>
  </si>
  <si>
    <t xml:space="preserve"> 12.2.2 </t>
  </si>
  <si>
    <t xml:space="preserve"> 171532 </t>
  </si>
  <si>
    <t>Luminária de sobrepor com aletas e 2 lâmpadas de Led de 18W</t>
  </si>
  <si>
    <t xml:space="preserve"> 12.2.3 </t>
  </si>
  <si>
    <t xml:space="preserve"> 170332 </t>
  </si>
  <si>
    <t>Interruptor 1 tecla simples (s/fiaçao)</t>
  </si>
  <si>
    <t xml:space="preserve"> 12.2.4 </t>
  </si>
  <si>
    <t xml:space="preserve"> 064259 </t>
  </si>
  <si>
    <t>QUADRO DE LUZ/FORCA/MEDIDOR PARA RESTAURANTE</t>
  </si>
  <si>
    <t xml:space="preserve"> 12.2.5 </t>
  </si>
  <si>
    <t xml:space="preserve"> 9163 </t>
  </si>
  <si>
    <t>Poste auxiliar p/entrada energia, monofasico, ferro galvanizado d=3" e h=5,0m, completo</t>
  </si>
  <si>
    <t xml:space="preserve"> 13 </t>
  </si>
  <si>
    <t xml:space="preserve"> 13.1 </t>
  </si>
  <si>
    <t xml:space="preserve"> 13.2 </t>
  </si>
  <si>
    <t xml:space="preserve"> 13.3 </t>
  </si>
  <si>
    <t xml:space="preserve"> 7673 </t>
  </si>
  <si>
    <t>Planta - Primavera (bougainvillea spectabilis), fornecimento e plantio</t>
  </si>
  <si>
    <t xml:space="preserve"> 13.4 </t>
  </si>
  <si>
    <t xml:space="preserve"> 7633 </t>
  </si>
  <si>
    <t>Planta - Ipê amarelo (tabebuia chrysotricha) h=1,00m, fornecimento e plantio</t>
  </si>
  <si>
    <t xml:space="preserve"> 13.5 </t>
  </si>
  <si>
    <t xml:space="preserve"> 9126 </t>
  </si>
  <si>
    <t>Planta - Ipê roxo (tabebuia) h=1,00m, fornecimento e plantio</t>
  </si>
  <si>
    <t xml:space="preserve"> 13.6 </t>
  </si>
  <si>
    <t xml:space="preserve"> 9260 </t>
  </si>
  <si>
    <t>Planta - Palmeira Imperial h=1,00m (fornecimento e plantio)</t>
  </si>
  <si>
    <t xml:space="preserve"> 13.7 </t>
  </si>
  <si>
    <t xml:space="preserve"> 9872 </t>
  </si>
  <si>
    <t>Planta - Jabuticabeira enxertada (myrciaria cauliflora), h=3,00m, fornecimento e plantio</t>
  </si>
  <si>
    <t xml:space="preserve"> 13.8 </t>
  </si>
  <si>
    <t xml:space="preserve"> 9878 </t>
  </si>
  <si>
    <t>Planta - Aroeira da praia (schinus terebinthifolius), fornecimento e plantio</t>
  </si>
  <si>
    <t xml:space="preserve"> 14 </t>
  </si>
  <si>
    <t xml:space="preserve"> 14.1 </t>
  </si>
  <si>
    <t xml:space="preserve"> 14.2 </t>
  </si>
  <si>
    <t xml:space="preserve"> 9374 </t>
  </si>
  <si>
    <t>Container de lixo em plástico, 1000l, com rodas</t>
  </si>
  <si>
    <t xml:space="preserve"> 14.3 </t>
  </si>
  <si>
    <t xml:space="preserve"> 270220 </t>
  </si>
  <si>
    <t>Limpeza geral e entrega da obra</t>
  </si>
  <si>
    <t xml:space="preserve"> 14.4 </t>
  </si>
  <si>
    <t>OBRA: CONSTRUÇÃO PRAÇA PAULO FONTELES II</t>
  </si>
  <si>
    <t>100,00%
17.186,35</t>
  </si>
  <si>
    <t>50,00%
8.593,18</t>
  </si>
  <si>
    <t>100,00%
20.825,28</t>
  </si>
  <si>
    <t>100,00%
71.374,06</t>
  </si>
  <si>
    <t xml:space="preserve"> 00000041 </t>
  </si>
  <si>
    <t>LOCAL: RUA JÚLIA CORDEIRO COM RUA CARLOS ANO BOM - ÁGUAS BRANCAS - ANANINDEUA - PA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</si>
  <si>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</si>
  <si>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</si>
  <si>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 xml:space="preserve"> 5.11 </t>
  </si>
  <si>
    <t xml:space="preserve"> 00042 </t>
  </si>
  <si>
    <t>RAMPA PARA PCD EM CONCRETO 18MPA</t>
  </si>
  <si>
    <t xml:space="preserve"> 5.12 </t>
  </si>
  <si>
    <t xml:space="preserve"> 130728 </t>
  </si>
  <si>
    <t>PisoTátil direcional na cor amarelo 25x25 premoldado (16 unidades)</t>
  </si>
  <si>
    <t xml:space="preserve"> 5.13 </t>
  </si>
  <si>
    <t>un</t>
  </si>
  <si>
    <t>M3</t>
  </si>
  <si>
    <t>PisoTátil Alerta na cor vermelho 25x25 premoldado (16 unidades)</t>
  </si>
  <si>
    <t>100,00%
43.817,63</t>
  </si>
  <si>
    <t>100,00%
31.165,56</t>
  </si>
  <si>
    <t>50,00%
15.582,78</t>
  </si>
  <si>
    <t>100,00%
163.970,08</t>
  </si>
  <si>
    <t>20,00%
32.794,02</t>
  </si>
  <si>
    <t>60,00%
98.382,05</t>
  </si>
  <si>
    <t>100,00%
36.241,18</t>
  </si>
  <si>
    <t>100,00%
21.596,48</t>
  </si>
  <si>
    <t>100,00%
16.156,94</t>
  </si>
  <si>
    <t>30,00%
4.847,08</t>
  </si>
  <si>
    <t>70,00%
11.309,86</t>
  </si>
  <si>
    <t>100,00%
82.861,41</t>
  </si>
  <si>
    <t>40,00%
33.144,56</t>
  </si>
  <si>
    <t>60,00%
49.716,85</t>
  </si>
  <si>
    <t>100,00%
25.185,54</t>
  </si>
  <si>
    <t>60,00%
15.111,32</t>
  </si>
  <si>
    <t>40,00%
10.074,22</t>
  </si>
  <si>
    <t>100,00%
59.813,53</t>
  </si>
  <si>
    <t>100,00%
15.617,05</t>
  </si>
  <si>
    <t>100,00%
23.698,07</t>
  </si>
  <si>
    <t>Porcentagem</t>
  </si>
  <si>
    <t>Custo</t>
  </si>
  <si>
    <t>Porcentagem Acumulado</t>
  </si>
  <si>
    <t>Custo Acumulado</t>
  </si>
  <si>
    <t xml:space="preserve"> 3103302 </t>
  </si>
  <si>
    <t>SICRO3</t>
  </si>
  <si>
    <t>Fôrmas de tábuas de pinho para dispositivos de drenagem - utilização de 3 vezes - confecção, instalação e retirada</t>
  </si>
  <si>
    <t xml:space="preserve"> 94965 </t>
  </si>
  <si>
    <t>CONCRETO FCK = 25MPA, TRAÇO 1:2,3:2,7 (EM MASSA SECA DE CIMENTO/ AREIA MÉDIA/ BRITA 1) - PREPARO MECÂNICO COM BETONEIRA 400 L. AF_05/2021</t>
  </si>
  <si>
    <t xml:space="preserve"> 00004718 </t>
  </si>
  <si>
    <t>PEDRA BRITADA N. 2 (19 A 38 MM) POSTO PEDREIRA/FORNECEDOR, SEM FRETE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</si>
</sst>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&quot;R$&quot;\ #,##0.00"/>
    <numFmt numFmtId="167" formatCode="_(* #,##0.00_);_(* \(#,##0.00\);_(* &quot;-&quot;??_);_(@_)"/>
  </numFmts>
  <fonts count="25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12" fillId="0" borderId="0"/>
    <xf numFmtId="9" fontId="9" fillId="0" borderId="0" applyFill="0" applyBorder="0" applyAlignment="0" applyProtection="0"/>
    <xf numFmtId="0" fontId="9" fillId="0" borderId="0"/>
  </cellStyleXfs>
  <cellXfs count="214">
    <xf numFmtId="0" fontId="0" fillId="0" borderId="0" xfId="0"/>
    <xf numFmtId="0" fontId="2" fillId="4" borderId="2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 wrapText="1"/>
    </xf>
    <xf numFmtId="4" fontId="1" fillId="6" borderId="15" xfId="0" applyNumberFormat="1" applyFont="1" applyFill="1" applyBorder="1" applyAlignment="1">
      <alignment horizontal="center" vertical="center" wrapText="1"/>
    </xf>
    <xf numFmtId="44" fontId="1" fillId="6" borderId="15" xfId="2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3" fillId="0" borderId="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9" borderId="12" xfId="0" applyFont="1" applyFill="1" applyBorder="1" applyAlignment="1">
      <alignment vertical="center"/>
    </xf>
    <xf numFmtId="0" fontId="16" fillId="9" borderId="13" xfId="0" applyFont="1" applyFill="1" applyBorder="1" applyAlignment="1">
      <alignment vertical="center"/>
    </xf>
    <xf numFmtId="2" fontId="16" fillId="9" borderId="14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/>
    </xf>
    <xf numFmtId="2" fontId="15" fillId="9" borderId="12" xfId="0" applyNumberFormat="1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vertical="center"/>
    </xf>
    <xf numFmtId="2" fontId="15" fillId="9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2" fontId="15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0" fontId="20" fillId="0" borderId="0" xfId="5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0" fontId="22" fillId="0" borderId="8" xfId="5" applyNumberFormat="1" applyFont="1" applyBorder="1" applyAlignment="1">
      <alignment vertical="center"/>
    </xf>
    <xf numFmtId="10" fontId="23" fillId="0" borderId="0" xfId="0" applyNumberFormat="1" applyFont="1" applyBorder="1" applyAlignment="1">
      <alignment vertical="center"/>
    </xf>
    <xf numFmtId="10" fontId="24" fillId="0" borderId="8" xfId="0" applyNumberFormat="1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3" fillId="10" borderId="12" xfId="0" applyFont="1" applyFill="1" applyBorder="1" applyAlignment="1">
      <alignment horizontal="right" vertical="center"/>
    </xf>
    <xf numFmtId="0" fontId="23" fillId="10" borderId="13" xfId="0" applyFont="1" applyFill="1" applyBorder="1" applyAlignment="1">
      <alignment vertical="center"/>
    </xf>
    <xf numFmtId="10" fontId="23" fillId="10" borderId="14" xfId="0" applyNumberFormat="1" applyFont="1" applyFill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10" fontId="24" fillId="0" borderId="14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2" fillId="0" borderId="8" xfId="0" applyFont="1" applyBorder="1" applyAlignment="1">
      <alignment horizontal="right" vertical="center"/>
    </xf>
    <xf numFmtId="0" fontId="9" fillId="11" borderId="7" xfId="6" applyFill="1" applyBorder="1" applyAlignment="1">
      <alignment vertical="center"/>
    </xf>
    <xf numFmtId="0" fontId="9" fillId="11" borderId="0" xfId="6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7" xfId="3" applyBorder="1" applyAlignment="1">
      <alignment vertical="center" wrapText="1"/>
    </xf>
    <xf numFmtId="0" fontId="7" fillId="0" borderId="24" xfId="3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0" fontId="9" fillId="0" borderId="27" xfId="3" applyBorder="1" applyAlignment="1">
      <alignment horizontal="center" vertical="center"/>
    </xf>
    <xf numFmtId="0" fontId="9" fillId="0" borderId="28" xfId="3" applyBorder="1" applyAlignment="1">
      <alignment vertical="center"/>
    </xf>
    <xf numFmtId="43" fontId="0" fillId="0" borderId="28" xfId="1" applyFon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vertical="center"/>
    </xf>
    <xf numFmtId="167" fontId="7" fillId="0" borderId="28" xfId="3" applyNumberFormat="1" applyFont="1" applyBorder="1" applyAlignment="1">
      <alignment horizontal="center" vertical="center"/>
    </xf>
    <xf numFmtId="167" fontId="7" fillId="0" borderId="29" xfId="3" applyNumberFormat="1" applyFont="1" applyBorder="1" applyAlignment="1">
      <alignment horizontal="center" vertical="center"/>
    </xf>
    <xf numFmtId="0" fontId="7" fillId="0" borderId="28" xfId="3" applyFont="1" applyBorder="1" applyAlignment="1">
      <alignment vertical="center" wrapText="1"/>
    </xf>
    <xf numFmtId="0" fontId="9" fillId="0" borderId="28" xfId="3" applyBorder="1" applyAlignment="1">
      <alignment vertical="center" wrapText="1"/>
    </xf>
    <xf numFmtId="167" fontId="9" fillId="0" borderId="28" xfId="3" applyNumberFormat="1" applyBorder="1" applyAlignment="1">
      <alignment horizontal="center" vertical="center"/>
    </xf>
    <xf numFmtId="167" fontId="9" fillId="0" borderId="29" xfId="3" applyNumberForma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4" xfId="3" applyFont="1" applyBorder="1" applyAlignment="1">
      <alignment vertical="center" wrapText="1"/>
    </xf>
    <xf numFmtId="167" fontId="7" fillId="0" borderId="34" xfId="3" applyNumberFormat="1" applyFont="1" applyBorder="1" applyAlignment="1">
      <alignment horizontal="center" vertical="center"/>
    </xf>
    <xf numFmtId="167" fontId="7" fillId="0" borderId="33" xfId="3" applyNumberFormat="1" applyFont="1" applyBorder="1" applyAlignment="1">
      <alignment horizontal="center" vertical="center"/>
    </xf>
    <xf numFmtId="167" fontId="7" fillId="13" borderId="31" xfId="3" applyNumberFormat="1" applyFont="1" applyFill="1" applyBorder="1" applyAlignment="1">
      <alignment horizontal="center" vertical="center"/>
    </xf>
    <xf numFmtId="167" fontId="7" fillId="13" borderId="32" xfId="3" applyNumberFormat="1" applyFont="1" applyFill="1" applyBorder="1" applyAlignment="1">
      <alignment horizontal="center" vertical="center"/>
    </xf>
    <xf numFmtId="0" fontId="9" fillId="0" borderId="0" xfId="3" applyAlignment="1">
      <alignment vertical="center"/>
    </xf>
    <xf numFmtId="0" fontId="9" fillId="0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64" fontId="2" fillId="4" borderId="23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2" fontId="4" fillId="0" borderId="28" xfId="0" applyNumberFormat="1" applyFont="1" applyFill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166" fontId="2" fillId="4" borderId="23" xfId="0" applyNumberFormat="1" applyFont="1" applyFill="1" applyBorder="1" applyAlignment="1">
      <alignment horizontal="center" vertical="center" wrapText="1"/>
    </xf>
    <xf numFmtId="166" fontId="4" fillId="0" borderId="25" xfId="0" applyNumberFormat="1" applyFont="1" applyFill="1" applyBorder="1" applyAlignment="1">
      <alignment horizontal="center" vertical="center" wrapText="1"/>
    </xf>
    <xf numFmtId="166" fontId="4" fillId="0" borderId="28" xfId="0" applyNumberFormat="1" applyFont="1" applyFill="1" applyBorder="1" applyAlignment="1">
      <alignment horizontal="center" vertical="center" wrapText="1"/>
    </xf>
    <xf numFmtId="166" fontId="4" fillId="0" borderId="34" xfId="0" applyNumberFormat="1" applyFont="1" applyFill="1" applyBorder="1" applyAlignment="1">
      <alignment horizontal="center" vertical="center" wrapText="1"/>
    </xf>
    <xf numFmtId="166" fontId="2" fillId="4" borderId="18" xfId="0" applyNumberFormat="1" applyFont="1" applyFill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12" xfId="0" applyNumberFormat="1" applyFont="1" applyFill="1" applyBorder="1" applyAlignment="1">
      <alignment horizontal="center" vertical="center" wrapText="1"/>
    </xf>
    <xf numFmtId="166" fontId="3" fillId="6" borderId="13" xfId="0" applyNumberFormat="1" applyFont="1" applyFill="1" applyBorder="1" applyAlignment="1">
      <alignment horizontal="center" vertical="center" wrapText="1"/>
    </xf>
    <xf numFmtId="166" fontId="3" fillId="6" borderId="14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6" fontId="3" fillId="6" borderId="9" xfId="0" applyNumberFormat="1" applyFont="1" applyFill="1" applyBorder="1" applyAlignment="1">
      <alignment horizontal="center" vertical="center" wrapText="1"/>
    </xf>
    <xf numFmtId="166" fontId="3" fillId="6" borderId="10" xfId="0" applyNumberFormat="1" applyFont="1" applyFill="1" applyBorder="1" applyAlignment="1">
      <alignment horizontal="center" vertical="center" wrapText="1"/>
    </xf>
    <xf numFmtId="166" fontId="3" fillId="6" borderId="11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1" fillId="7" borderId="12" xfId="4" applyFont="1" applyFill="1" applyBorder="1" applyAlignment="1">
      <alignment horizontal="center" vertical="center" wrapText="1"/>
    </xf>
    <xf numFmtId="0" fontId="11" fillId="7" borderId="13" xfId="4" applyFont="1" applyFill="1" applyBorder="1" applyAlignment="1">
      <alignment horizontal="center" vertical="center" wrapText="1"/>
    </xf>
    <xf numFmtId="0" fontId="11" fillId="7" borderId="14" xfId="4" applyFont="1" applyFill="1" applyBorder="1" applyAlignment="1">
      <alignment horizontal="center" vertical="center" wrapText="1"/>
    </xf>
    <xf numFmtId="0" fontId="7" fillId="0" borderId="36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7" fillId="13" borderId="30" xfId="3" applyFont="1" applyFill="1" applyBorder="1" applyAlignment="1">
      <alignment horizontal="center" vertical="center"/>
    </xf>
    <xf numFmtId="0" fontId="7" fillId="13" borderId="31" xfId="3" applyFont="1" applyFill="1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9" fillId="0" borderId="0" xfId="3" applyBorder="1" applyAlignment="1">
      <alignment horizontal="center" vertical="center" wrapText="1"/>
    </xf>
    <xf numFmtId="0" fontId="9" fillId="0" borderId="8" xfId="3" applyBorder="1" applyAlignment="1">
      <alignment horizontal="center" vertical="center" wrapText="1"/>
    </xf>
    <xf numFmtId="0" fontId="7" fillId="12" borderId="30" xfId="3" applyFont="1" applyFill="1" applyBorder="1" applyAlignment="1">
      <alignment horizontal="center" vertical="center"/>
    </xf>
    <xf numFmtId="0" fontId="7" fillId="12" borderId="31" xfId="3" applyFont="1" applyFill="1" applyBorder="1" applyAlignment="1">
      <alignment horizontal="center" vertical="center"/>
    </xf>
    <xf numFmtId="0" fontId="7" fillId="12" borderId="32" xfId="3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10" fontId="3" fillId="6" borderId="0" xfId="0" applyNumberFormat="1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4" fontId="5" fillId="6" borderId="0" xfId="0" applyNumberFormat="1" applyFont="1" applyFill="1" applyAlignment="1">
      <alignment horizontal="center" vertical="center" wrapText="1"/>
    </xf>
  </cellXfs>
  <cellStyles count="7">
    <cellStyle name="Moeda" xfId="2" builtinId="4"/>
    <cellStyle name="Normal" xfId="0" builtinId="0"/>
    <cellStyle name="Normal 2" xfId="3"/>
    <cellStyle name="Normal 4" xfId="6"/>
    <cellStyle name="Normal_F-06-09" xfId="4"/>
    <cellStyle name="Porcentagem 4" xf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0</xdr:row>
      <xdr:rowOff>9525</xdr:rowOff>
    </xdr:from>
    <xdr:to>
      <xdr:col>9</xdr:col>
      <xdr:colOff>804582</xdr:colOff>
      <xdr:row>4</xdr:row>
      <xdr:rowOff>306917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27EBC25-A616-4843-8846-CC6B476E0758}"/>
            </a:ext>
          </a:extLst>
        </xdr:cNvPr>
        <xdr:cNvSpPr txBox="1"/>
      </xdr:nvSpPr>
      <xdr:spPr>
        <a:xfrm>
          <a:off x="9800167" y="9525"/>
          <a:ext cx="1672415" cy="156739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/>
            <a:t>BANCOS:</a:t>
          </a:r>
          <a:r>
            <a:rPr lang="pt-BR" sz="1000"/>
            <a:t/>
          </a:r>
          <a:br>
            <a:rPr lang="pt-BR" sz="1000"/>
          </a:br>
          <a:r>
            <a:rPr lang="pt-BR" sz="1000"/>
            <a:t>SINAPI - 03/2023 - Pará</a:t>
          </a:r>
        </a:p>
        <a:p>
          <a:pPr algn="ctr"/>
          <a:r>
            <a:rPr lang="pt-BR" sz="1000"/>
            <a:t>SBC - 05/2023 - Pará</a:t>
          </a:r>
        </a:p>
        <a:p>
          <a:pPr algn="ctr"/>
          <a:r>
            <a:rPr lang="pt-BR" sz="1000"/>
            <a:t>SICRO3 - 01/2023 - Pará</a:t>
          </a:r>
        </a:p>
        <a:p>
          <a:pPr algn="ctr"/>
          <a:r>
            <a:rPr lang="pt-BR" sz="1000"/>
            <a:t>ORSE - 02/2023 - Sergipe</a:t>
          </a:r>
        </a:p>
        <a:p>
          <a:pPr algn="ctr"/>
          <a:r>
            <a:rPr lang="pt-BR" sz="1000"/>
            <a:t>SEDOP - 02/2023 - Pará</a:t>
          </a:r>
        </a:p>
        <a:p>
          <a:pPr algn="ctr"/>
          <a:r>
            <a:rPr lang="pt-BR" sz="1000"/>
            <a:t>SIURB - 07/2022 - São Paulo</a:t>
          </a:r>
        </a:p>
        <a:p>
          <a:pPr algn="ctr"/>
          <a:r>
            <a:rPr lang="pt-BR" sz="1000"/>
            <a:t>EMBASA - 01/2023 - Bahia</a:t>
          </a:r>
          <a:br>
            <a:rPr lang="pt-BR" sz="1000"/>
          </a:br>
          <a:r>
            <a:rPr lang="pt-BR" sz="1000"/>
            <a:t>B.D.I.</a:t>
          </a:r>
          <a:r>
            <a:rPr lang="pt-BR" sz="1000" baseline="0"/>
            <a:t> 19,21 %</a:t>
          </a:r>
          <a:endParaRPr lang="pt-BR" sz="1000"/>
        </a:p>
      </xdr:txBody>
    </xdr:sp>
    <xdr:clientData/>
  </xdr:twoCellAnchor>
  <xdr:twoCellAnchor editAs="oneCell">
    <xdr:from>
      <xdr:col>0</xdr:col>
      <xdr:colOff>179917</xdr:colOff>
      <xdr:row>0</xdr:row>
      <xdr:rowOff>95249</xdr:rowOff>
    </xdr:from>
    <xdr:to>
      <xdr:col>2</xdr:col>
      <xdr:colOff>566956</xdr:colOff>
      <xdr:row>4</xdr:row>
      <xdr:rowOff>95248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95249"/>
          <a:ext cx="1963956" cy="1269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243416</xdr:colOff>
      <xdr:row>0</xdr:row>
      <xdr:rowOff>201084</xdr:rowOff>
    </xdr:from>
    <xdr:to>
      <xdr:col>1</xdr:col>
      <xdr:colOff>1468164</xdr:colOff>
      <xdr:row>4</xdr:row>
      <xdr:rowOff>232833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201084"/>
          <a:ext cx="1912665" cy="12594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209550</xdr:rowOff>
    </xdr:from>
    <xdr:to>
      <xdr:col>1</xdr:col>
      <xdr:colOff>434931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09550"/>
          <a:ext cx="1620265" cy="1047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147516</xdr:colOff>
      <xdr:row>0</xdr:row>
      <xdr:rowOff>38100</xdr:rowOff>
    </xdr:from>
    <xdr:to>
      <xdr:col>1</xdr:col>
      <xdr:colOff>85725</xdr:colOff>
      <xdr:row>3</xdr:row>
      <xdr:rowOff>183484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386009" cy="935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71316</xdr:colOff>
      <xdr:row>0</xdr:row>
      <xdr:rowOff>28575</xdr:rowOff>
    </xdr:from>
    <xdr:to>
      <xdr:col>1</xdr:col>
      <xdr:colOff>381000</xdr:colOff>
      <xdr:row>3</xdr:row>
      <xdr:rowOff>61037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16" y="28575"/>
          <a:ext cx="1271709" cy="94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view="pageBreakPreview" zoomScale="90" zoomScaleNormal="90" zoomScaleSheetLayoutView="90" zoomScalePageLayoutView="90" workbookViewId="0">
      <selection activeCell="H134" sqref="H134:J134"/>
    </sheetView>
  </sheetViews>
  <sheetFormatPr defaultRowHeight="14.25"/>
  <cols>
    <col min="1" max="1" width="7.125" customWidth="1"/>
    <col min="2" max="2" width="13.625" customWidth="1"/>
    <col min="3" max="3" width="8.625" customWidth="1"/>
    <col min="4" max="4" width="45.625" customWidth="1"/>
    <col min="5" max="5" width="8.625" customWidth="1"/>
    <col min="6" max="6" width="12.625" customWidth="1"/>
    <col min="7" max="7" width="14.625" customWidth="1"/>
    <col min="8" max="8" width="14.375" customWidth="1"/>
    <col min="9" max="9" width="14.75" customWidth="1"/>
    <col min="10" max="10" width="10.625" customWidth="1"/>
  </cols>
  <sheetData>
    <row r="1" spans="1:10" ht="24.95" customHeight="1">
      <c r="A1" s="144" t="s">
        <v>125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 ht="24.95" customHeight="1">
      <c r="A2" s="147" t="s">
        <v>133</v>
      </c>
      <c r="B2" s="148"/>
      <c r="C2" s="148"/>
      <c r="D2" s="148"/>
      <c r="E2" s="148"/>
      <c r="F2" s="148"/>
      <c r="G2" s="148"/>
      <c r="H2" s="148"/>
      <c r="I2" s="148"/>
      <c r="J2" s="149"/>
    </row>
    <row r="3" spans="1:10" ht="24.95" customHeight="1">
      <c r="A3" s="150" t="s">
        <v>510</v>
      </c>
      <c r="B3" s="151"/>
      <c r="C3" s="151"/>
      <c r="D3" s="151"/>
      <c r="E3" s="151"/>
      <c r="F3" s="151"/>
      <c r="G3" s="151"/>
      <c r="H3" s="151"/>
      <c r="I3" s="151"/>
      <c r="J3" s="152"/>
    </row>
    <row r="4" spans="1:10" ht="24.95" customHeight="1">
      <c r="A4" s="147" t="s">
        <v>516</v>
      </c>
      <c r="B4" s="148"/>
      <c r="C4" s="148"/>
      <c r="D4" s="148"/>
      <c r="E4" s="148"/>
      <c r="F4" s="148"/>
      <c r="G4" s="148"/>
      <c r="H4" s="148"/>
      <c r="I4" s="148"/>
      <c r="J4" s="149"/>
    </row>
    <row r="5" spans="1:10" ht="24.95" customHeight="1" thickBot="1">
      <c r="A5" s="153" t="s">
        <v>145</v>
      </c>
      <c r="B5" s="154"/>
      <c r="C5" s="154"/>
      <c r="D5" s="154"/>
      <c r="E5" s="154"/>
      <c r="F5" s="154"/>
      <c r="G5" s="154"/>
      <c r="H5" s="154"/>
      <c r="I5" s="154"/>
      <c r="J5" s="155"/>
    </row>
    <row r="6" spans="1:10" ht="24.95" customHeight="1" thickBot="1">
      <c r="A6" s="135" t="s">
        <v>134</v>
      </c>
      <c r="B6" s="136"/>
      <c r="C6" s="136"/>
      <c r="D6" s="136"/>
      <c r="E6" s="136"/>
      <c r="F6" s="136"/>
      <c r="G6" s="136"/>
      <c r="H6" s="136"/>
      <c r="I6" s="136"/>
      <c r="J6" s="137"/>
    </row>
    <row r="7" spans="1:10" ht="32.1" customHeight="1" thickBot="1">
      <c r="A7" s="11" t="s">
        <v>128</v>
      </c>
      <c r="B7" s="11" t="s">
        <v>135</v>
      </c>
      <c r="C7" s="11" t="s">
        <v>136</v>
      </c>
      <c r="D7" s="11" t="s">
        <v>137</v>
      </c>
      <c r="E7" s="11" t="s">
        <v>138</v>
      </c>
      <c r="F7" s="12" t="s">
        <v>139</v>
      </c>
      <c r="G7" s="13" t="s">
        <v>140</v>
      </c>
      <c r="H7" s="13" t="s">
        <v>302</v>
      </c>
      <c r="I7" s="13" t="s">
        <v>141</v>
      </c>
      <c r="J7" s="11" t="s">
        <v>142</v>
      </c>
    </row>
    <row r="8" spans="1:10" ht="26.1" customHeight="1" thickBot="1">
      <c r="A8" s="104" t="s">
        <v>7</v>
      </c>
      <c r="B8" s="105"/>
      <c r="C8" s="106"/>
      <c r="D8" s="108" t="s">
        <v>8</v>
      </c>
      <c r="E8" s="106"/>
      <c r="F8" s="106"/>
      <c r="G8" s="120"/>
      <c r="H8" s="121"/>
      <c r="I8" s="116">
        <v>43817.63</v>
      </c>
      <c r="J8" s="107">
        <v>6.9606024477864625E-2</v>
      </c>
    </row>
    <row r="9" spans="1:10" ht="26.1" customHeight="1">
      <c r="A9" s="7" t="s">
        <v>9</v>
      </c>
      <c r="B9" s="7" t="s">
        <v>10</v>
      </c>
      <c r="C9" s="7" t="s">
        <v>11</v>
      </c>
      <c r="D9" s="8" t="s">
        <v>12</v>
      </c>
      <c r="E9" s="7" t="s">
        <v>13</v>
      </c>
      <c r="F9" s="112">
        <v>18</v>
      </c>
      <c r="G9" s="117">
        <v>174.28</v>
      </c>
      <c r="H9" s="117">
        <v>207.75</v>
      </c>
      <c r="I9" s="117">
        <v>3739.5</v>
      </c>
      <c r="J9" s="206">
        <v>5.9403424725384454E-3</v>
      </c>
    </row>
    <row r="10" spans="1:10" ht="26.1" customHeight="1">
      <c r="A10" s="9" t="s">
        <v>14</v>
      </c>
      <c r="B10" s="9" t="s">
        <v>15</v>
      </c>
      <c r="C10" s="9" t="s">
        <v>11</v>
      </c>
      <c r="D10" s="10" t="s">
        <v>16</v>
      </c>
      <c r="E10" s="9" t="s">
        <v>13</v>
      </c>
      <c r="F10" s="113">
        <v>9</v>
      </c>
      <c r="G10" s="118">
        <v>734.73</v>
      </c>
      <c r="H10" s="118">
        <v>875.87</v>
      </c>
      <c r="I10" s="118">
        <v>7882.83</v>
      </c>
      <c r="J10" s="204">
        <v>1.2522184744698552E-2</v>
      </c>
    </row>
    <row r="11" spans="1:10" ht="26.1" customHeight="1">
      <c r="A11" s="9" t="s">
        <v>17</v>
      </c>
      <c r="B11" s="9" t="s">
        <v>18</v>
      </c>
      <c r="C11" s="9" t="s">
        <v>19</v>
      </c>
      <c r="D11" s="10" t="s">
        <v>20</v>
      </c>
      <c r="E11" s="9" t="s">
        <v>21</v>
      </c>
      <c r="F11" s="113">
        <v>138.5</v>
      </c>
      <c r="G11" s="118">
        <v>140.69999999999999</v>
      </c>
      <c r="H11" s="118">
        <v>167.72</v>
      </c>
      <c r="I11" s="118">
        <v>23229.22</v>
      </c>
      <c r="J11" s="204">
        <v>3.6900527388672152E-2</v>
      </c>
    </row>
    <row r="12" spans="1:10" ht="26.1" customHeight="1" thickBot="1">
      <c r="A12" s="14" t="s">
        <v>22</v>
      </c>
      <c r="B12" s="14" t="s">
        <v>23</v>
      </c>
      <c r="C12" s="14" t="s">
        <v>19</v>
      </c>
      <c r="D12" s="15" t="s">
        <v>24</v>
      </c>
      <c r="E12" s="14" t="s">
        <v>25</v>
      </c>
      <c r="F12" s="114">
        <v>1</v>
      </c>
      <c r="G12" s="119">
        <v>7521.25</v>
      </c>
      <c r="H12" s="119">
        <v>8966.08</v>
      </c>
      <c r="I12" s="119">
        <v>8966.08</v>
      </c>
      <c r="J12" s="205">
        <v>1.4242969871955478E-2</v>
      </c>
    </row>
    <row r="13" spans="1:10" ht="26.1" customHeight="1" thickBot="1">
      <c r="A13" s="104" t="s">
        <v>26</v>
      </c>
      <c r="B13" s="105"/>
      <c r="C13" s="106"/>
      <c r="D13" s="108" t="s">
        <v>303</v>
      </c>
      <c r="E13" s="106"/>
      <c r="F13" s="115"/>
      <c r="G13" s="120"/>
      <c r="H13" s="121"/>
      <c r="I13" s="116">
        <v>17186.349999999999</v>
      </c>
      <c r="J13" s="107">
        <v>2.7301191296406235E-2</v>
      </c>
    </row>
    <row r="14" spans="1:10" ht="33.75" customHeight="1">
      <c r="A14" s="7" t="s">
        <v>28</v>
      </c>
      <c r="B14" s="7" t="s">
        <v>304</v>
      </c>
      <c r="C14" s="7" t="s">
        <v>69</v>
      </c>
      <c r="D14" s="8" t="s">
        <v>305</v>
      </c>
      <c r="E14" s="7" t="s">
        <v>13</v>
      </c>
      <c r="F14" s="112">
        <v>74.8</v>
      </c>
      <c r="G14" s="117">
        <v>76.75</v>
      </c>
      <c r="H14" s="117">
        <v>91.49</v>
      </c>
      <c r="I14" s="117">
        <v>6843.45</v>
      </c>
      <c r="J14" s="206">
        <v>1.0871088833719273E-2</v>
      </c>
    </row>
    <row r="15" spans="1:10" ht="26.1" customHeight="1">
      <c r="A15" s="9" t="s">
        <v>31</v>
      </c>
      <c r="B15" s="9" t="s">
        <v>306</v>
      </c>
      <c r="C15" s="9" t="s">
        <v>11</v>
      </c>
      <c r="D15" s="10" t="s">
        <v>307</v>
      </c>
      <c r="E15" s="9" t="s">
        <v>34</v>
      </c>
      <c r="F15" s="113">
        <v>13.95</v>
      </c>
      <c r="G15" s="118">
        <v>62.59</v>
      </c>
      <c r="H15" s="118">
        <v>74.61</v>
      </c>
      <c r="I15" s="118">
        <v>1040.8</v>
      </c>
      <c r="J15" s="204">
        <v>1.6533516366942142E-3</v>
      </c>
    </row>
    <row r="16" spans="1:10" ht="26.1" customHeight="1">
      <c r="A16" s="9" t="s">
        <v>308</v>
      </c>
      <c r="B16" s="9" t="s">
        <v>309</v>
      </c>
      <c r="C16" s="9" t="s">
        <v>11</v>
      </c>
      <c r="D16" s="10" t="s">
        <v>310</v>
      </c>
      <c r="E16" s="9" t="s">
        <v>13</v>
      </c>
      <c r="F16" s="113">
        <v>109.41</v>
      </c>
      <c r="G16" s="118">
        <v>27.11</v>
      </c>
      <c r="H16" s="118">
        <v>32.31</v>
      </c>
      <c r="I16" s="118">
        <v>3535.03</v>
      </c>
      <c r="J16" s="204">
        <v>5.615533854979966E-3</v>
      </c>
    </row>
    <row r="17" spans="1:10" ht="32.25" customHeight="1">
      <c r="A17" s="9" t="s">
        <v>311</v>
      </c>
      <c r="B17" s="9" t="s">
        <v>312</v>
      </c>
      <c r="C17" s="9" t="s">
        <v>11</v>
      </c>
      <c r="D17" s="10" t="s">
        <v>313</v>
      </c>
      <c r="E17" s="9" t="s">
        <v>13</v>
      </c>
      <c r="F17" s="113">
        <v>18.670000000000002</v>
      </c>
      <c r="G17" s="118">
        <v>12.46</v>
      </c>
      <c r="H17" s="118">
        <v>14.85</v>
      </c>
      <c r="I17" s="118">
        <v>277.24</v>
      </c>
      <c r="J17" s="204">
        <v>4.4040661775279012E-4</v>
      </c>
    </row>
    <row r="18" spans="1:10" ht="26.1" customHeight="1">
      <c r="A18" s="9" t="s">
        <v>314</v>
      </c>
      <c r="B18" s="9" t="s">
        <v>315</v>
      </c>
      <c r="C18" s="9" t="s">
        <v>11</v>
      </c>
      <c r="D18" s="10" t="s">
        <v>316</v>
      </c>
      <c r="E18" s="9" t="s">
        <v>13</v>
      </c>
      <c r="F18" s="113">
        <v>18.670000000000002</v>
      </c>
      <c r="G18" s="118">
        <v>27.01</v>
      </c>
      <c r="H18" s="118">
        <v>32.19</v>
      </c>
      <c r="I18" s="118">
        <v>600.98</v>
      </c>
      <c r="J18" s="204">
        <v>9.5468030997356739E-4</v>
      </c>
    </row>
    <row r="19" spans="1:10" ht="33" customHeight="1">
      <c r="A19" s="9" t="s">
        <v>317</v>
      </c>
      <c r="B19" s="9" t="s">
        <v>318</v>
      </c>
      <c r="C19" s="9" t="s">
        <v>11</v>
      </c>
      <c r="D19" s="10" t="s">
        <v>319</v>
      </c>
      <c r="E19" s="9" t="s">
        <v>13</v>
      </c>
      <c r="F19" s="113">
        <v>13.09</v>
      </c>
      <c r="G19" s="118">
        <v>29.2</v>
      </c>
      <c r="H19" s="118">
        <v>34.799999999999997</v>
      </c>
      <c r="I19" s="118">
        <v>455.53</v>
      </c>
      <c r="J19" s="204">
        <v>7.236272781161755E-4</v>
      </c>
    </row>
    <row r="20" spans="1:10" ht="36" customHeight="1">
      <c r="A20" s="9" t="s">
        <v>320</v>
      </c>
      <c r="B20" s="9" t="s">
        <v>321</v>
      </c>
      <c r="C20" s="9" t="s">
        <v>11</v>
      </c>
      <c r="D20" s="10" t="s">
        <v>322</v>
      </c>
      <c r="E20" s="9" t="s">
        <v>13</v>
      </c>
      <c r="F20" s="113">
        <v>1.9</v>
      </c>
      <c r="G20" s="118">
        <v>8.31</v>
      </c>
      <c r="H20" s="118">
        <v>9.9</v>
      </c>
      <c r="I20" s="118">
        <v>18.809999999999999</v>
      </c>
      <c r="J20" s="204">
        <v>2.988042302672768E-5</v>
      </c>
    </row>
    <row r="21" spans="1:10" ht="33.75" customHeight="1">
      <c r="A21" s="9" t="s">
        <v>323</v>
      </c>
      <c r="B21" s="9" t="s">
        <v>324</v>
      </c>
      <c r="C21" s="9" t="s">
        <v>11</v>
      </c>
      <c r="D21" s="10" t="s">
        <v>325</v>
      </c>
      <c r="E21" s="9" t="s">
        <v>34</v>
      </c>
      <c r="F21" s="113">
        <v>1.38</v>
      </c>
      <c r="G21" s="118">
        <v>555.6</v>
      </c>
      <c r="H21" s="118">
        <v>662.33</v>
      </c>
      <c r="I21" s="118">
        <v>914.01</v>
      </c>
      <c r="J21" s="204">
        <v>1.4519407469781695E-3</v>
      </c>
    </row>
    <row r="22" spans="1:10" ht="33" customHeight="1" thickBot="1">
      <c r="A22" s="14" t="s">
        <v>326</v>
      </c>
      <c r="B22" s="14" t="s">
        <v>327</v>
      </c>
      <c r="C22" s="14" t="s">
        <v>11</v>
      </c>
      <c r="D22" s="15" t="s">
        <v>328</v>
      </c>
      <c r="E22" s="14" t="s">
        <v>34</v>
      </c>
      <c r="F22" s="114">
        <v>27.1</v>
      </c>
      <c r="G22" s="119">
        <v>108.36</v>
      </c>
      <c r="H22" s="119">
        <v>129.16999999999999</v>
      </c>
      <c r="I22" s="119">
        <v>3500.5</v>
      </c>
      <c r="J22" s="205">
        <v>5.5606815951653506E-3</v>
      </c>
    </row>
    <row r="23" spans="1:10" ht="26.1" customHeight="1" thickBot="1">
      <c r="A23" s="104" t="s">
        <v>35</v>
      </c>
      <c r="B23" s="105"/>
      <c r="C23" s="106"/>
      <c r="D23" s="108" t="s">
        <v>27</v>
      </c>
      <c r="E23" s="106"/>
      <c r="F23" s="115"/>
      <c r="G23" s="120"/>
      <c r="H23" s="121"/>
      <c r="I23" s="116">
        <v>20825.28</v>
      </c>
      <c r="J23" s="107">
        <v>3.3081774377993166E-2</v>
      </c>
    </row>
    <row r="24" spans="1:10" ht="26.1" customHeight="1">
      <c r="A24" s="7" t="s">
        <v>37</v>
      </c>
      <c r="B24" s="7" t="s">
        <v>29</v>
      </c>
      <c r="C24" s="7" t="s">
        <v>11</v>
      </c>
      <c r="D24" s="8" t="s">
        <v>30</v>
      </c>
      <c r="E24" s="7" t="s">
        <v>13</v>
      </c>
      <c r="F24" s="112">
        <v>1051.2</v>
      </c>
      <c r="G24" s="117">
        <v>4.6399999999999997</v>
      </c>
      <c r="H24" s="117">
        <v>5.53</v>
      </c>
      <c r="I24" s="117">
        <v>5813.13</v>
      </c>
      <c r="J24" s="206">
        <v>9.2343850882169853E-3</v>
      </c>
    </row>
    <row r="25" spans="1:10" ht="26.1" customHeight="1" thickBot="1">
      <c r="A25" s="14" t="s">
        <v>40</v>
      </c>
      <c r="B25" s="14" t="s">
        <v>32</v>
      </c>
      <c r="C25" s="14" t="s">
        <v>11</v>
      </c>
      <c r="D25" s="15" t="s">
        <v>33</v>
      </c>
      <c r="E25" s="14" t="s">
        <v>34</v>
      </c>
      <c r="F25" s="114">
        <v>92.92</v>
      </c>
      <c r="G25" s="119">
        <v>135.53</v>
      </c>
      <c r="H25" s="119">
        <v>161.56</v>
      </c>
      <c r="I25" s="119">
        <v>15012.15</v>
      </c>
      <c r="J25" s="205">
        <v>2.3847389289776179E-2</v>
      </c>
    </row>
    <row r="26" spans="1:10" ht="26.1" customHeight="1" thickBot="1">
      <c r="A26" s="104" t="s">
        <v>50</v>
      </c>
      <c r="B26" s="105"/>
      <c r="C26" s="106"/>
      <c r="D26" s="108" t="s">
        <v>329</v>
      </c>
      <c r="E26" s="106"/>
      <c r="F26" s="115"/>
      <c r="G26" s="120"/>
      <c r="H26" s="121"/>
      <c r="I26" s="116">
        <v>31165.56</v>
      </c>
      <c r="J26" s="107">
        <v>4.9507714867882142E-2</v>
      </c>
    </row>
    <row r="27" spans="1:10" ht="26.1" customHeight="1">
      <c r="A27" s="7" t="s">
        <v>51</v>
      </c>
      <c r="B27" s="7" t="s">
        <v>52</v>
      </c>
      <c r="C27" s="7" t="s">
        <v>11</v>
      </c>
      <c r="D27" s="8" t="s">
        <v>53</v>
      </c>
      <c r="E27" s="7" t="s">
        <v>34</v>
      </c>
      <c r="F27" s="112">
        <v>4</v>
      </c>
      <c r="G27" s="117">
        <v>74.239999999999995</v>
      </c>
      <c r="H27" s="117">
        <v>88.5</v>
      </c>
      <c r="I27" s="117">
        <v>354</v>
      </c>
      <c r="J27" s="206">
        <v>5.6234288949822428E-4</v>
      </c>
    </row>
    <row r="28" spans="1:10" ht="32.25" customHeight="1">
      <c r="A28" s="9" t="s">
        <v>56</v>
      </c>
      <c r="B28" s="9" t="s">
        <v>330</v>
      </c>
      <c r="C28" s="9" t="s">
        <v>11</v>
      </c>
      <c r="D28" s="10" t="s">
        <v>331</v>
      </c>
      <c r="E28" s="9" t="s">
        <v>34</v>
      </c>
      <c r="F28" s="113">
        <v>3.45</v>
      </c>
      <c r="G28" s="118">
        <v>955.53</v>
      </c>
      <c r="H28" s="118">
        <v>1139.08</v>
      </c>
      <c r="I28" s="118">
        <v>3929.82</v>
      </c>
      <c r="J28" s="204">
        <v>6.2426732599093551E-3</v>
      </c>
    </row>
    <row r="29" spans="1:10" ht="42.75" customHeight="1">
      <c r="A29" s="9" t="s">
        <v>60</v>
      </c>
      <c r="B29" s="9" t="s">
        <v>332</v>
      </c>
      <c r="C29" s="9" t="s">
        <v>41</v>
      </c>
      <c r="D29" s="10" t="s">
        <v>333</v>
      </c>
      <c r="E29" s="9" t="s">
        <v>21</v>
      </c>
      <c r="F29" s="113">
        <v>56</v>
      </c>
      <c r="G29" s="118">
        <v>31.55</v>
      </c>
      <c r="H29" s="118">
        <v>37.61</v>
      </c>
      <c r="I29" s="118">
        <v>2106.16</v>
      </c>
      <c r="J29" s="204">
        <v>3.3457177970214126E-3</v>
      </c>
    </row>
    <row r="30" spans="1:10" ht="31.5" customHeight="1">
      <c r="A30" s="9" t="s">
        <v>61</v>
      </c>
      <c r="B30" s="9" t="s">
        <v>334</v>
      </c>
      <c r="C30" s="9" t="s">
        <v>11</v>
      </c>
      <c r="D30" s="10" t="s">
        <v>335</v>
      </c>
      <c r="E30" s="9" t="s">
        <v>34</v>
      </c>
      <c r="F30" s="113">
        <v>1.01</v>
      </c>
      <c r="G30" s="118">
        <v>1749.03</v>
      </c>
      <c r="H30" s="118">
        <v>2085.0100000000002</v>
      </c>
      <c r="I30" s="118">
        <v>2105.86</v>
      </c>
      <c r="J30" s="204">
        <v>3.3452412352506515E-3</v>
      </c>
    </row>
    <row r="31" spans="1:10" ht="26.1" customHeight="1">
      <c r="A31" s="9" t="s">
        <v>336</v>
      </c>
      <c r="B31" s="9" t="s">
        <v>74</v>
      </c>
      <c r="C31" s="9" t="s">
        <v>11</v>
      </c>
      <c r="D31" s="10" t="s">
        <v>75</v>
      </c>
      <c r="E31" s="9" t="s">
        <v>13</v>
      </c>
      <c r="F31" s="113">
        <v>101.29</v>
      </c>
      <c r="G31" s="118">
        <v>112.42</v>
      </c>
      <c r="H31" s="118">
        <v>134.01</v>
      </c>
      <c r="I31" s="118">
        <v>13573.87</v>
      </c>
      <c r="J31" s="204">
        <v>2.1562625077608085E-2</v>
      </c>
    </row>
    <row r="32" spans="1:10" ht="34.5" customHeight="1">
      <c r="A32" s="9" t="s">
        <v>337</v>
      </c>
      <c r="B32" s="9" t="s">
        <v>76</v>
      </c>
      <c r="C32" s="9" t="s">
        <v>11</v>
      </c>
      <c r="D32" s="10" t="s">
        <v>77</v>
      </c>
      <c r="E32" s="9" t="s">
        <v>13</v>
      </c>
      <c r="F32" s="113">
        <v>101.29</v>
      </c>
      <c r="G32" s="118">
        <v>13.65</v>
      </c>
      <c r="H32" s="118">
        <v>16.27</v>
      </c>
      <c r="I32" s="118">
        <v>1647.98</v>
      </c>
      <c r="J32" s="204">
        <v>2.6178808899301798E-3</v>
      </c>
    </row>
    <row r="33" spans="1:10" ht="26.1" customHeight="1">
      <c r="A33" s="9" t="s">
        <v>338</v>
      </c>
      <c r="B33" s="9" t="s">
        <v>78</v>
      </c>
      <c r="C33" s="9" t="s">
        <v>11</v>
      </c>
      <c r="D33" s="10" t="s">
        <v>79</v>
      </c>
      <c r="E33" s="9" t="s">
        <v>13</v>
      </c>
      <c r="F33" s="113">
        <v>101.29</v>
      </c>
      <c r="G33" s="118">
        <v>40.04</v>
      </c>
      <c r="H33" s="118">
        <v>47.73</v>
      </c>
      <c r="I33" s="118">
        <v>4834.57</v>
      </c>
      <c r="J33" s="204">
        <v>7.6799041335633622E-3</v>
      </c>
    </row>
    <row r="34" spans="1:10" ht="33.75" customHeight="1">
      <c r="A34" s="9" t="s">
        <v>339</v>
      </c>
      <c r="B34" s="9" t="s">
        <v>340</v>
      </c>
      <c r="C34" s="9" t="s">
        <v>47</v>
      </c>
      <c r="D34" s="10" t="s">
        <v>341</v>
      </c>
      <c r="E34" s="9" t="s">
        <v>13</v>
      </c>
      <c r="F34" s="113">
        <v>31.29</v>
      </c>
      <c r="G34" s="118">
        <v>13.36</v>
      </c>
      <c r="H34" s="118">
        <v>15.92</v>
      </c>
      <c r="I34" s="118">
        <v>498.13</v>
      </c>
      <c r="J34" s="204">
        <v>7.9129904956426684E-4</v>
      </c>
    </row>
    <row r="35" spans="1:10" ht="33" customHeight="1" thickBot="1">
      <c r="A35" s="14" t="s">
        <v>342</v>
      </c>
      <c r="B35" s="14" t="s">
        <v>343</v>
      </c>
      <c r="C35" s="14" t="s">
        <v>69</v>
      </c>
      <c r="D35" s="15" t="s">
        <v>344</v>
      </c>
      <c r="E35" s="14" t="s">
        <v>13</v>
      </c>
      <c r="F35" s="114">
        <v>69.900000000000006</v>
      </c>
      <c r="G35" s="119">
        <v>25.39</v>
      </c>
      <c r="H35" s="119">
        <v>30.26</v>
      </c>
      <c r="I35" s="119">
        <v>2115.17</v>
      </c>
      <c r="J35" s="205">
        <v>3.3600305355366076E-3</v>
      </c>
    </row>
    <row r="36" spans="1:10" ht="26.1" customHeight="1" thickBot="1">
      <c r="A36" s="104" t="s">
        <v>70</v>
      </c>
      <c r="B36" s="105"/>
      <c r="C36" s="106"/>
      <c r="D36" s="108" t="s">
        <v>36</v>
      </c>
      <c r="E36" s="106"/>
      <c r="F36" s="115"/>
      <c r="G36" s="120"/>
      <c r="H36" s="121"/>
      <c r="I36" s="116">
        <v>163970.07999999999</v>
      </c>
      <c r="J36" s="107">
        <v>0.26047290558885594</v>
      </c>
    </row>
    <row r="37" spans="1:10" ht="34.5" customHeight="1">
      <c r="A37" s="7" t="s">
        <v>72</v>
      </c>
      <c r="B37" s="7" t="s">
        <v>38</v>
      </c>
      <c r="C37" s="7" t="s">
        <v>19</v>
      </c>
      <c r="D37" s="8" t="s">
        <v>39</v>
      </c>
      <c r="E37" s="7" t="s">
        <v>13</v>
      </c>
      <c r="F37" s="112">
        <v>289.22000000000003</v>
      </c>
      <c r="G37" s="117">
        <v>143.26</v>
      </c>
      <c r="H37" s="117">
        <v>170.78</v>
      </c>
      <c r="I37" s="117">
        <v>49392.99</v>
      </c>
      <c r="J37" s="206">
        <v>7.8462702591968636E-2</v>
      </c>
    </row>
    <row r="38" spans="1:10" ht="57" customHeight="1">
      <c r="A38" s="9" t="s">
        <v>80</v>
      </c>
      <c r="B38" s="9" t="s">
        <v>517</v>
      </c>
      <c r="C38" s="9" t="s">
        <v>47</v>
      </c>
      <c r="D38" s="10" t="s">
        <v>518</v>
      </c>
      <c r="E38" s="9" t="s">
        <v>21</v>
      </c>
      <c r="F38" s="113">
        <v>54.85</v>
      </c>
      <c r="G38" s="118">
        <v>64.58</v>
      </c>
      <c r="H38" s="118">
        <v>76.98</v>
      </c>
      <c r="I38" s="118">
        <v>4222.3500000000004</v>
      </c>
      <c r="J38" s="204">
        <v>6.7073686425786084E-3</v>
      </c>
    </row>
    <row r="39" spans="1:10" ht="30" customHeight="1">
      <c r="A39" s="9" t="s">
        <v>81</v>
      </c>
      <c r="B39" s="9" t="s">
        <v>345</v>
      </c>
      <c r="C39" s="9" t="s">
        <v>69</v>
      </c>
      <c r="D39" s="10" t="s">
        <v>346</v>
      </c>
      <c r="E39" s="9" t="s">
        <v>13</v>
      </c>
      <c r="F39" s="113">
        <v>215</v>
      </c>
      <c r="G39" s="118">
        <v>277.95</v>
      </c>
      <c r="H39" s="118">
        <v>331.34</v>
      </c>
      <c r="I39" s="118">
        <v>71238.100000000006</v>
      </c>
      <c r="J39" s="204">
        <v>0.11316451693887981</v>
      </c>
    </row>
    <row r="40" spans="1:10" ht="26.1" customHeight="1">
      <c r="A40" s="9" t="s">
        <v>347</v>
      </c>
      <c r="B40" s="9" t="s">
        <v>348</v>
      </c>
      <c r="C40" s="9" t="s">
        <v>11</v>
      </c>
      <c r="D40" s="10" t="s">
        <v>349</v>
      </c>
      <c r="E40" s="9" t="s">
        <v>13</v>
      </c>
      <c r="F40" s="113">
        <v>94.87</v>
      </c>
      <c r="G40" s="118">
        <v>40.340000000000003</v>
      </c>
      <c r="H40" s="118">
        <v>48.08</v>
      </c>
      <c r="I40" s="118">
        <v>4561.34</v>
      </c>
      <c r="J40" s="204">
        <v>7.2458675581464132E-3</v>
      </c>
    </row>
    <row r="41" spans="1:10" ht="46.5" customHeight="1">
      <c r="A41" s="9" t="s">
        <v>350</v>
      </c>
      <c r="B41" s="9" t="s">
        <v>351</v>
      </c>
      <c r="C41" s="9" t="s">
        <v>47</v>
      </c>
      <c r="D41" s="10" t="s">
        <v>352</v>
      </c>
      <c r="E41" s="9" t="s">
        <v>13</v>
      </c>
      <c r="F41" s="113">
        <v>181.92</v>
      </c>
      <c r="G41" s="118">
        <v>102.58</v>
      </c>
      <c r="H41" s="118">
        <v>122.28</v>
      </c>
      <c r="I41" s="118">
        <v>22245.17</v>
      </c>
      <c r="J41" s="204">
        <v>3.5337325353613599E-2</v>
      </c>
    </row>
    <row r="42" spans="1:10" ht="35.25" customHeight="1">
      <c r="A42" s="9" t="s">
        <v>353</v>
      </c>
      <c r="B42" s="9" t="s">
        <v>42</v>
      </c>
      <c r="C42" s="9" t="s">
        <v>11</v>
      </c>
      <c r="D42" s="10" t="s">
        <v>43</v>
      </c>
      <c r="E42" s="9" t="s">
        <v>13</v>
      </c>
      <c r="F42" s="113">
        <v>16</v>
      </c>
      <c r="G42" s="118">
        <v>133.87</v>
      </c>
      <c r="H42" s="118">
        <v>159.58000000000001</v>
      </c>
      <c r="I42" s="118">
        <v>2553.2800000000002</v>
      </c>
      <c r="J42" s="204">
        <v>4.0559854601639155E-3</v>
      </c>
    </row>
    <row r="43" spans="1:10" ht="34.5" customHeight="1">
      <c r="A43" s="9" t="s">
        <v>354</v>
      </c>
      <c r="B43" s="9" t="s">
        <v>44</v>
      </c>
      <c r="C43" s="9" t="s">
        <v>19</v>
      </c>
      <c r="D43" s="10" t="s">
        <v>45</v>
      </c>
      <c r="E43" s="9" t="s">
        <v>21</v>
      </c>
      <c r="F43" s="113">
        <v>40.67</v>
      </c>
      <c r="G43" s="118">
        <v>16.18</v>
      </c>
      <c r="H43" s="118">
        <v>19.28</v>
      </c>
      <c r="I43" s="118">
        <v>784.11</v>
      </c>
      <c r="J43" s="204">
        <v>1.2455895002385668E-3</v>
      </c>
    </row>
    <row r="44" spans="1:10" ht="33.75" customHeight="1">
      <c r="A44" s="9" t="s">
        <v>355</v>
      </c>
      <c r="B44" s="9" t="s">
        <v>46</v>
      </c>
      <c r="C44" s="9" t="s">
        <v>47</v>
      </c>
      <c r="D44" s="10" t="s">
        <v>48</v>
      </c>
      <c r="E44" s="9" t="s">
        <v>21</v>
      </c>
      <c r="F44" s="113">
        <v>95.52</v>
      </c>
      <c r="G44" s="118">
        <v>1.71</v>
      </c>
      <c r="H44" s="118">
        <v>2.0299999999999998</v>
      </c>
      <c r="I44" s="118">
        <v>193.9</v>
      </c>
      <c r="J44" s="204">
        <v>3.0801775783532683E-4</v>
      </c>
    </row>
    <row r="45" spans="1:10" ht="65.25" customHeight="1">
      <c r="A45" s="9" t="s">
        <v>356</v>
      </c>
      <c r="B45" s="9" t="s">
        <v>357</v>
      </c>
      <c r="C45" s="9" t="s">
        <v>47</v>
      </c>
      <c r="D45" s="10" t="s">
        <v>358</v>
      </c>
      <c r="E45" s="9" t="s">
        <v>21</v>
      </c>
      <c r="F45" s="113">
        <v>110</v>
      </c>
      <c r="G45" s="118">
        <v>39.130000000000003</v>
      </c>
      <c r="H45" s="118">
        <v>46.64</v>
      </c>
      <c r="I45" s="118">
        <v>5130.3999999999996</v>
      </c>
      <c r="J45" s="204">
        <v>8.1498416957109885E-3</v>
      </c>
    </row>
    <row r="46" spans="1:10" ht="48.75" customHeight="1">
      <c r="A46" s="9" t="s">
        <v>359</v>
      </c>
      <c r="B46" s="9" t="s">
        <v>360</v>
      </c>
      <c r="C46" s="9" t="s">
        <v>47</v>
      </c>
      <c r="D46" s="10" t="s">
        <v>361</v>
      </c>
      <c r="E46" s="9" t="s">
        <v>65</v>
      </c>
      <c r="F46" s="113">
        <v>1</v>
      </c>
      <c r="G46" s="118">
        <v>891.24</v>
      </c>
      <c r="H46" s="118">
        <v>1062.44</v>
      </c>
      <c r="I46" s="118">
        <v>1062.44</v>
      </c>
      <c r="J46" s="204">
        <v>1.6877276257584561E-3</v>
      </c>
    </row>
    <row r="47" spans="1:10" ht="26.1" customHeight="1">
      <c r="A47" s="9" t="s">
        <v>519</v>
      </c>
      <c r="B47" s="9" t="s">
        <v>520</v>
      </c>
      <c r="C47" s="9" t="s">
        <v>19</v>
      </c>
      <c r="D47" s="10" t="s">
        <v>521</v>
      </c>
      <c r="E47" s="9" t="s">
        <v>13</v>
      </c>
      <c r="F47" s="113">
        <v>6</v>
      </c>
      <c r="G47" s="118">
        <v>144.63</v>
      </c>
      <c r="H47" s="118">
        <v>172.41</v>
      </c>
      <c r="I47" s="118">
        <v>1034.46</v>
      </c>
      <c r="J47" s="204">
        <v>1.6432802979387941E-3</v>
      </c>
    </row>
    <row r="48" spans="1:10" ht="32.25" customHeight="1">
      <c r="A48" s="9" t="s">
        <v>522</v>
      </c>
      <c r="B48" s="9" t="s">
        <v>523</v>
      </c>
      <c r="C48" s="9" t="s">
        <v>11</v>
      </c>
      <c r="D48" s="10" t="s">
        <v>524</v>
      </c>
      <c r="E48" s="9" t="s">
        <v>13</v>
      </c>
      <c r="F48" s="113">
        <v>3</v>
      </c>
      <c r="G48" s="118">
        <v>216.92</v>
      </c>
      <c r="H48" s="118">
        <v>258.58999999999997</v>
      </c>
      <c r="I48" s="118">
        <v>775.77</v>
      </c>
      <c r="J48" s="204">
        <v>1.2323410830114053E-3</v>
      </c>
    </row>
    <row r="49" spans="1:10" ht="35.25" customHeight="1" thickBot="1">
      <c r="A49" s="14" t="s">
        <v>525</v>
      </c>
      <c r="B49" s="14" t="s">
        <v>523</v>
      </c>
      <c r="C49" s="14" t="s">
        <v>11</v>
      </c>
      <c r="D49" s="15" t="s">
        <v>528</v>
      </c>
      <c r="E49" s="14" t="s">
        <v>13</v>
      </c>
      <c r="F49" s="114">
        <v>3</v>
      </c>
      <c r="G49" s="119">
        <v>216.92</v>
      </c>
      <c r="H49" s="119">
        <v>258.58999999999997</v>
      </c>
      <c r="I49" s="119">
        <v>775.77</v>
      </c>
      <c r="J49" s="205">
        <v>1.2323410830114053E-3</v>
      </c>
    </row>
    <row r="50" spans="1:10" ht="26.1" customHeight="1" thickBot="1">
      <c r="A50" s="104" t="s">
        <v>86</v>
      </c>
      <c r="B50" s="105"/>
      <c r="C50" s="106"/>
      <c r="D50" s="108" t="s">
        <v>362</v>
      </c>
      <c r="E50" s="106"/>
      <c r="F50" s="115"/>
      <c r="G50" s="120"/>
      <c r="H50" s="121"/>
      <c r="I50" s="116">
        <v>71374.06</v>
      </c>
      <c r="J50" s="107">
        <v>0.11338049473338879</v>
      </c>
    </row>
    <row r="51" spans="1:10" ht="33" customHeight="1">
      <c r="A51" s="7" t="s">
        <v>88</v>
      </c>
      <c r="B51" s="7" t="s">
        <v>52</v>
      </c>
      <c r="C51" s="7" t="s">
        <v>11</v>
      </c>
      <c r="D51" s="8" t="s">
        <v>53</v>
      </c>
      <c r="E51" s="7" t="s">
        <v>34</v>
      </c>
      <c r="F51" s="112">
        <v>1</v>
      </c>
      <c r="G51" s="117">
        <v>74.239999999999995</v>
      </c>
      <c r="H51" s="117">
        <v>88.5</v>
      </c>
      <c r="I51" s="117">
        <v>88.5</v>
      </c>
      <c r="J51" s="206">
        <v>1.4058572237455607E-4</v>
      </c>
    </row>
    <row r="52" spans="1:10" ht="26.1" customHeight="1">
      <c r="A52" s="9" t="s">
        <v>91</v>
      </c>
      <c r="B52" s="9" t="s">
        <v>54</v>
      </c>
      <c r="C52" s="9" t="s">
        <v>11</v>
      </c>
      <c r="D52" s="10" t="s">
        <v>55</v>
      </c>
      <c r="E52" s="9" t="s">
        <v>34</v>
      </c>
      <c r="F52" s="113">
        <v>0.73</v>
      </c>
      <c r="G52" s="118">
        <v>3516.09</v>
      </c>
      <c r="H52" s="118">
        <v>4191.53</v>
      </c>
      <c r="I52" s="118">
        <v>3059.81</v>
      </c>
      <c r="J52" s="204">
        <v>4.8606282393094963E-3</v>
      </c>
    </row>
    <row r="53" spans="1:10" ht="26.1" customHeight="1">
      <c r="A53" s="9" t="s">
        <v>94</v>
      </c>
      <c r="B53" s="9" t="s">
        <v>363</v>
      </c>
      <c r="C53" s="9" t="s">
        <v>11</v>
      </c>
      <c r="D53" s="10" t="s">
        <v>364</v>
      </c>
      <c r="E53" s="9" t="s">
        <v>13</v>
      </c>
      <c r="F53" s="113">
        <v>56.2</v>
      </c>
      <c r="G53" s="118">
        <v>249.48</v>
      </c>
      <c r="H53" s="118">
        <v>297.39999999999998</v>
      </c>
      <c r="I53" s="118">
        <v>16713.88</v>
      </c>
      <c r="J53" s="204">
        <v>2.6550654163634411E-2</v>
      </c>
    </row>
    <row r="54" spans="1:10" ht="26.1" customHeight="1">
      <c r="A54" s="9" t="s">
        <v>97</v>
      </c>
      <c r="B54" s="9" t="s">
        <v>365</v>
      </c>
      <c r="C54" s="9" t="s">
        <v>11</v>
      </c>
      <c r="D54" s="10" t="s">
        <v>366</v>
      </c>
      <c r="E54" s="9" t="s">
        <v>13</v>
      </c>
      <c r="F54" s="113">
        <v>56.2</v>
      </c>
      <c r="G54" s="118">
        <v>86</v>
      </c>
      <c r="H54" s="118">
        <v>102.52</v>
      </c>
      <c r="I54" s="118">
        <v>5761.62</v>
      </c>
      <c r="J54" s="204">
        <v>9.1525594321772864E-3</v>
      </c>
    </row>
    <row r="55" spans="1:10" ht="26.1" customHeight="1">
      <c r="A55" s="9" t="s">
        <v>367</v>
      </c>
      <c r="B55" s="9" t="s">
        <v>368</v>
      </c>
      <c r="C55" s="9" t="s">
        <v>69</v>
      </c>
      <c r="D55" s="10" t="s">
        <v>369</v>
      </c>
      <c r="E55" s="9" t="s">
        <v>49</v>
      </c>
      <c r="F55" s="113">
        <v>19.8</v>
      </c>
      <c r="G55" s="118">
        <v>1785.7</v>
      </c>
      <c r="H55" s="118">
        <v>2128.73</v>
      </c>
      <c r="I55" s="118">
        <v>42148.85</v>
      </c>
      <c r="J55" s="204">
        <v>6.6955101971828343E-2</v>
      </c>
    </row>
    <row r="56" spans="1:10" ht="26.1" customHeight="1">
      <c r="A56" s="9" t="s">
        <v>370</v>
      </c>
      <c r="B56" s="9" t="s">
        <v>371</v>
      </c>
      <c r="C56" s="9" t="s">
        <v>11</v>
      </c>
      <c r="D56" s="10" t="s">
        <v>372</v>
      </c>
      <c r="E56" s="9" t="s">
        <v>49</v>
      </c>
      <c r="F56" s="113">
        <v>13.7</v>
      </c>
      <c r="G56" s="118">
        <v>132.97999999999999</v>
      </c>
      <c r="H56" s="118">
        <v>158.52000000000001</v>
      </c>
      <c r="I56" s="118">
        <v>2171.7199999999998</v>
      </c>
      <c r="J56" s="204">
        <v>3.4498624293250952E-3</v>
      </c>
    </row>
    <row r="57" spans="1:10" ht="26.1" customHeight="1" thickBot="1">
      <c r="A57" s="14" t="s">
        <v>373</v>
      </c>
      <c r="B57" s="14" t="s">
        <v>374</v>
      </c>
      <c r="C57" s="14" t="s">
        <v>11</v>
      </c>
      <c r="D57" s="15" t="s">
        <v>375</v>
      </c>
      <c r="E57" s="14" t="s">
        <v>49</v>
      </c>
      <c r="F57" s="114">
        <v>28</v>
      </c>
      <c r="G57" s="119">
        <v>42.84</v>
      </c>
      <c r="H57" s="119">
        <v>51.06</v>
      </c>
      <c r="I57" s="119">
        <v>1429.68</v>
      </c>
      <c r="J57" s="205">
        <v>2.2711027747396081E-3</v>
      </c>
    </row>
    <row r="58" spans="1:10" ht="27.95" customHeight="1" thickBot="1">
      <c r="A58" s="104" t="s">
        <v>100</v>
      </c>
      <c r="B58" s="105"/>
      <c r="C58" s="106"/>
      <c r="D58" s="108" t="s">
        <v>376</v>
      </c>
      <c r="E58" s="106"/>
      <c r="F58" s="115"/>
      <c r="G58" s="120"/>
      <c r="H58" s="121"/>
      <c r="I58" s="116">
        <v>36241.18</v>
      </c>
      <c r="J58" s="107">
        <v>5.7570536384252136E-2</v>
      </c>
    </row>
    <row r="59" spans="1:10" ht="41.25" customHeight="1">
      <c r="A59" s="7" t="s">
        <v>102</v>
      </c>
      <c r="B59" s="7" t="s">
        <v>377</v>
      </c>
      <c r="C59" s="7" t="s">
        <v>41</v>
      </c>
      <c r="D59" s="8" t="s">
        <v>378</v>
      </c>
      <c r="E59" s="7" t="s">
        <v>526</v>
      </c>
      <c r="F59" s="112">
        <v>1</v>
      </c>
      <c r="G59" s="117">
        <v>5025.2</v>
      </c>
      <c r="H59" s="117">
        <v>5990.54</v>
      </c>
      <c r="I59" s="117">
        <v>5990.54</v>
      </c>
      <c r="J59" s="206">
        <v>9.5162078340528047E-3</v>
      </c>
    </row>
    <row r="60" spans="1:10" ht="45.75" customHeight="1">
      <c r="A60" s="9" t="s">
        <v>105</v>
      </c>
      <c r="B60" s="9" t="s">
        <v>379</v>
      </c>
      <c r="C60" s="9" t="s">
        <v>41</v>
      </c>
      <c r="D60" s="10" t="s">
        <v>380</v>
      </c>
      <c r="E60" s="9" t="s">
        <v>526</v>
      </c>
      <c r="F60" s="113">
        <v>1</v>
      </c>
      <c r="G60" s="118">
        <v>3922.01</v>
      </c>
      <c r="H60" s="118">
        <v>4675.42</v>
      </c>
      <c r="I60" s="118">
        <v>4675.42</v>
      </c>
      <c r="J60" s="204">
        <v>7.4270881141745423E-3</v>
      </c>
    </row>
    <row r="61" spans="1:10" ht="47.25" customHeight="1">
      <c r="A61" s="9" t="s">
        <v>381</v>
      </c>
      <c r="B61" s="9" t="s">
        <v>382</v>
      </c>
      <c r="C61" s="9" t="s">
        <v>41</v>
      </c>
      <c r="D61" s="10" t="s">
        <v>383</v>
      </c>
      <c r="E61" s="9" t="s">
        <v>526</v>
      </c>
      <c r="F61" s="113">
        <v>1</v>
      </c>
      <c r="G61" s="118">
        <v>3950.41</v>
      </c>
      <c r="H61" s="118">
        <v>4709.28</v>
      </c>
      <c r="I61" s="118">
        <v>4709.28</v>
      </c>
      <c r="J61" s="204">
        <v>7.4808760527011239E-3</v>
      </c>
    </row>
    <row r="62" spans="1:10" ht="30" customHeight="1">
      <c r="A62" s="9" t="s">
        <v>384</v>
      </c>
      <c r="B62" s="9" t="s">
        <v>385</v>
      </c>
      <c r="C62" s="9" t="s">
        <v>41</v>
      </c>
      <c r="D62" s="10" t="s">
        <v>386</v>
      </c>
      <c r="E62" s="9" t="s">
        <v>526</v>
      </c>
      <c r="F62" s="113">
        <v>1</v>
      </c>
      <c r="G62" s="118">
        <v>4503.5200000000004</v>
      </c>
      <c r="H62" s="118">
        <v>5368.64</v>
      </c>
      <c r="I62" s="118">
        <v>5368.64</v>
      </c>
      <c r="J62" s="204">
        <v>8.5282952832648213E-3</v>
      </c>
    </row>
    <row r="63" spans="1:10" ht="28.5" customHeight="1" thickBot="1">
      <c r="A63" s="14" t="s">
        <v>387</v>
      </c>
      <c r="B63" s="14" t="s">
        <v>388</v>
      </c>
      <c r="C63" s="14" t="s">
        <v>19</v>
      </c>
      <c r="D63" s="15" t="s">
        <v>389</v>
      </c>
      <c r="E63" s="9" t="s">
        <v>526</v>
      </c>
      <c r="F63" s="114">
        <v>1</v>
      </c>
      <c r="G63" s="119">
        <v>13000</v>
      </c>
      <c r="H63" s="119">
        <v>15497.3</v>
      </c>
      <c r="I63" s="119">
        <v>15497.3</v>
      </c>
      <c r="J63" s="205">
        <v>2.4618069100058846E-2</v>
      </c>
    </row>
    <row r="64" spans="1:10" ht="35.25" customHeight="1" thickBot="1">
      <c r="A64" s="104" t="s">
        <v>108</v>
      </c>
      <c r="B64" s="105"/>
      <c r="C64" s="106"/>
      <c r="D64" s="108" t="s">
        <v>87</v>
      </c>
      <c r="E64" s="106"/>
      <c r="F64" s="115"/>
      <c r="G64" s="120"/>
      <c r="H64" s="121"/>
      <c r="I64" s="116">
        <v>21596.48</v>
      </c>
      <c r="J64" s="107">
        <v>3.430685583669664E-2</v>
      </c>
    </row>
    <row r="65" spans="1:10" ht="32.25" customHeight="1">
      <c r="A65" s="7" t="s">
        <v>109</v>
      </c>
      <c r="B65" s="7" t="s">
        <v>98</v>
      </c>
      <c r="C65" s="7" t="s">
        <v>41</v>
      </c>
      <c r="D65" s="8" t="s">
        <v>99</v>
      </c>
      <c r="E65" s="7" t="s">
        <v>526</v>
      </c>
      <c r="F65" s="112">
        <v>1</v>
      </c>
      <c r="G65" s="117">
        <v>2408.5100000000002</v>
      </c>
      <c r="H65" s="117">
        <v>2871.18</v>
      </c>
      <c r="I65" s="117">
        <v>2871.18</v>
      </c>
      <c r="J65" s="206">
        <v>4.5609820832472076E-3</v>
      </c>
    </row>
    <row r="66" spans="1:10" ht="26.1" customHeight="1">
      <c r="A66" s="9" t="s">
        <v>110</v>
      </c>
      <c r="B66" s="9" t="s">
        <v>95</v>
      </c>
      <c r="C66" s="9" t="s">
        <v>41</v>
      </c>
      <c r="D66" s="10" t="s">
        <v>96</v>
      </c>
      <c r="E66" s="9" t="s">
        <v>526</v>
      </c>
      <c r="F66" s="113">
        <v>1</v>
      </c>
      <c r="G66" s="118">
        <v>2884.38</v>
      </c>
      <c r="H66" s="118">
        <v>3438.46</v>
      </c>
      <c r="I66" s="118">
        <v>3438.46</v>
      </c>
      <c r="J66" s="204">
        <v>5.4621286209719329E-3</v>
      </c>
    </row>
    <row r="67" spans="1:10" ht="32.25" customHeight="1">
      <c r="A67" s="9" t="s">
        <v>111</v>
      </c>
      <c r="B67" s="9" t="s">
        <v>391</v>
      </c>
      <c r="C67" s="9" t="s">
        <v>41</v>
      </c>
      <c r="D67" s="10" t="s">
        <v>392</v>
      </c>
      <c r="E67" s="9" t="s">
        <v>526</v>
      </c>
      <c r="F67" s="113">
        <v>1</v>
      </c>
      <c r="G67" s="118">
        <v>2884.38</v>
      </c>
      <c r="H67" s="118">
        <v>3438.46</v>
      </c>
      <c r="I67" s="118">
        <v>3438.46</v>
      </c>
      <c r="J67" s="204">
        <v>5.4621286209719329E-3</v>
      </c>
    </row>
    <row r="68" spans="1:10" ht="30.75" customHeight="1">
      <c r="A68" s="9" t="s">
        <v>112</v>
      </c>
      <c r="B68" s="9" t="s">
        <v>89</v>
      </c>
      <c r="C68" s="9" t="s">
        <v>41</v>
      </c>
      <c r="D68" s="10" t="s">
        <v>90</v>
      </c>
      <c r="E68" s="9" t="s">
        <v>526</v>
      </c>
      <c r="F68" s="113">
        <v>1</v>
      </c>
      <c r="G68" s="118">
        <v>4261.38</v>
      </c>
      <c r="H68" s="118">
        <v>5079.99</v>
      </c>
      <c r="I68" s="118">
        <v>5079.99</v>
      </c>
      <c r="J68" s="204">
        <v>8.0697634328307476E-3</v>
      </c>
    </row>
    <row r="69" spans="1:10" ht="33.75" customHeight="1">
      <c r="A69" s="9" t="s">
        <v>113</v>
      </c>
      <c r="B69" s="9" t="s">
        <v>393</v>
      </c>
      <c r="C69" s="9" t="s">
        <v>41</v>
      </c>
      <c r="D69" s="10" t="s">
        <v>394</v>
      </c>
      <c r="E69" s="9" t="s">
        <v>526</v>
      </c>
      <c r="F69" s="113">
        <v>1</v>
      </c>
      <c r="G69" s="118">
        <v>2839.2</v>
      </c>
      <c r="H69" s="118">
        <v>3384.61</v>
      </c>
      <c r="I69" s="118">
        <v>3384.61</v>
      </c>
      <c r="J69" s="204">
        <v>5.3765857831202966E-3</v>
      </c>
    </row>
    <row r="70" spans="1:10" ht="33.75" customHeight="1" thickBot="1">
      <c r="A70" s="14" t="s">
        <v>395</v>
      </c>
      <c r="B70" s="14" t="s">
        <v>92</v>
      </c>
      <c r="C70" s="14" t="s">
        <v>41</v>
      </c>
      <c r="D70" s="15" t="s">
        <v>93</v>
      </c>
      <c r="E70" s="14" t="s">
        <v>526</v>
      </c>
      <c r="F70" s="114">
        <v>1</v>
      </c>
      <c r="G70" s="119">
        <v>2838.51</v>
      </c>
      <c r="H70" s="119">
        <v>3383.78</v>
      </c>
      <c r="I70" s="119">
        <v>3383.78</v>
      </c>
      <c r="J70" s="205">
        <v>5.375267295554524E-3</v>
      </c>
    </row>
    <row r="71" spans="1:10" ht="27.95" customHeight="1" thickBot="1">
      <c r="A71" s="104" t="s">
        <v>114</v>
      </c>
      <c r="B71" s="105"/>
      <c r="C71" s="106"/>
      <c r="D71" s="108" t="s">
        <v>396</v>
      </c>
      <c r="E71" s="106"/>
      <c r="F71" s="115"/>
      <c r="G71" s="120"/>
      <c r="H71" s="121"/>
      <c r="I71" s="116">
        <v>16156.94</v>
      </c>
      <c r="J71" s="107">
        <v>2.5665933121608586E-2</v>
      </c>
    </row>
    <row r="72" spans="1:10" ht="27.95" customHeight="1" thickBot="1">
      <c r="A72" s="104" t="s">
        <v>116</v>
      </c>
      <c r="B72" s="105"/>
      <c r="C72" s="106"/>
      <c r="D72" s="108" t="s">
        <v>57</v>
      </c>
      <c r="E72" s="106"/>
      <c r="F72" s="115"/>
      <c r="G72" s="120"/>
      <c r="H72" s="121"/>
      <c r="I72" s="116">
        <v>11759.29</v>
      </c>
      <c r="J72" s="107">
        <v>1.8680093550981849E-2</v>
      </c>
    </row>
    <row r="73" spans="1:10" ht="26.1" customHeight="1">
      <c r="A73" s="7" t="s">
        <v>397</v>
      </c>
      <c r="B73" s="7" t="s">
        <v>52</v>
      </c>
      <c r="C73" s="7" t="s">
        <v>11</v>
      </c>
      <c r="D73" s="8" t="s">
        <v>53</v>
      </c>
      <c r="E73" s="7" t="s">
        <v>34</v>
      </c>
      <c r="F73" s="112">
        <v>1.6</v>
      </c>
      <c r="G73" s="117">
        <v>74.239999999999995</v>
      </c>
      <c r="H73" s="117">
        <v>88.5</v>
      </c>
      <c r="I73" s="117">
        <v>141.6</v>
      </c>
      <c r="J73" s="206">
        <v>2.2493715579928971E-4</v>
      </c>
    </row>
    <row r="74" spans="1:10" ht="39" customHeight="1">
      <c r="A74" s="9" t="s">
        <v>398</v>
      </c>
      <c r="B74" s="9" t="s">
        <v>399</v>
      </c>
      <c r="C74" s="9" t="s">
        <v>11</v>
      </c>
      <c r="D74" s="10" t="s">
        <v>400</v>
      </c>
      <c r="E74" s="9" t="s">
        <v>34</v>
      </c>
      <c r="F74" s="113">
        <v>1.2</v>
      </c>
      <c r="G74" s="118">
        <v>1024.22</v>
      </c>
      <c r="H74" s="118">
        <v>1220.97</v>
      </c>
      <c r="I74" s="118">
        <v>1465.16</v>
      </c>
      <c r="J74" s="204">
        <v>2.3274641468283004E-3</v>
      </c>
    </row>
    <row r="75" spans="1:10" ht="30" customHeight="1">
      <c r="A75" s="9" t="s">
        <v>401</v>
      </c>
      <c r="B75" s="9" t="s">
        <v>402</v>
      </c>
      <c r="C75" s="9" t="s">
        <v>69</v>
      </c>
      <c r="D75" s="10" t="s">
        <v>403</v>
      </c>
      <c r="E75" s="9" t="s">
        <v>49</v>
      </c>
      <c r="F75" s="113">
        <v>26.5</v>
      </c>
      <c r="G75" s="118">
        <v>247.78</v>
      </c>
      <c r="H75" s="118">
        <v>295.37</v>
      </c>
      <c r="I75" s="118">
        <v>7827.3</v>
      </c>
      <c r="J75" s="204">
        <v>1.2433973160930653E-2</v>
      </c>
    </row>
    <row r="76" spans="1:10" ht="26.1" customHeight="1">
      <c r="A76" s="9" t="s">
        <v>404</v>
      </c>
      <c r="B76" s="9" t="s">
        <v>405</v>
      </c>
      <c r="C76" s="9" t="s">
        <v>11</v>
      </c>
      <c r="D76" s="10" t="s">
        <v>406</v>
      </c>
      <c r="E76" s="9" t="s">
        <v>13</v>
      </c>
      <c r="F76" s="113">
        <v>12.68</v>
      </c>
      <c r="G76" s="118">
        <v>112.95</v>
      </c>
      <c r="H76" s="118">
        <v>134.63999999999999</v>
      </c>
      <c r="I76" s="118">
        <v>1707.23</v>
      </c>
      <c r="J76" s="204">
        <v>2.7120018396555182E-3</v>
      </c>
    </row>
    <row r="77" spans="1:10" ht="31.5" customHeight="1" thickBot="1">
      <c r="A77" s="14" t="s">
        <v>407</v>
      </c>
      <c r="B77" s="14" t="s">
        <v>408</v>
      </c>
      <c r="C77" s="14" t="s">
        <v>47</v>
      </c>
      <c r="D77" s="15" t="s">
        <v>409</v>
      </c>
      <c r="E77" s="14" t="s">
        <v>13</v>
      </c>
      <c r="F77" s="114">
        <v>25</v>
      </c>
      <c r="G77" s="119">
        <v>20.74</v>
      </c>
      <c r="H77" s="119">
        <v>24.72</v>
      </c>
      <c r="I77" s="119">
        <v>618</v>
      </c>
      <c r="J77" s="205">
        <v>9.8171724776808644E-4</v>
      </c>
    </row>
    <row r="78" spans="1:10" ht="34.5" customHeight="1" thickBot="1">
      <c r="A78" s="104" t="s">
        <v>119</v>
      </c>
      <c r="B78" s="105"/>
      <c r="C78" s="106"/>
      <c r="D78" s="108" t="s">
        <v>410</v>
      </c>
      <c r="E78" s="106"/>
      <c r="F78" s="115"/>
      <c r="G78" s="120"/>
      <c r="H78" s="121"/>
      <c r="I78" s="116">
        <v>4397.6499999999996</v>
      </c>
      <c r="J78" s="107">
        <v>6.9858395706267401E-3</v>
      </c>
    </row>
    <row r="79" spans="1:10" ht="26.1" customHeight="1">
      <c r="A79" s="7" t="s">
        <v>411</v>
      </c>
      <c r="B79" s="7" t="s">
        <v>52</v>
      </c>
      <c r="C79" s="7" t="s">
        <v>11</v>
      </c>
      <c r="D79" s="8" t="s">
        <v>53</v>
      </c>
      <c r="E79" s="7" t="s">
        <v>34</v>
      </c>
      <c r="F79" s="112">
        <v>1.5</v>
      </c>
      <c r="G79" s="117">
        <v>74.239999999999995</v>
      </c>
      <c r="H79" s="117">
        <v>88.5</v>
      </c>
      <c r="I79" s="117">
        <v>132.75</v>
      </c>
      <c r="J79" s="206">
        <v>2.1087858356183412E-4</v>
      </c>
    </row>
    <row r="80" spans="1:10" ht="26.1" customHeight="1">
      <c r="A80" s="9" t="s">
        <v>412</v>
      </c>
      <c r="B80" s="9" t="s">
        <v>54</v>
      </c>
      <c r="C80" s="9" t="s">
        <v>11</v>
      </c>
      <c r="D80" s="10" t="s">
        <v>55</v>
      </c>
      <c r="E80" s="9" t="s">
        <v>34</v>
      </c>
      <c r="F80" s="113">
        <v>0.35</v>
      </c>
      <c r="G80" s="118">
        <v>3516.09</v>
      </c>
      <c r="H80" s="118">
        <v>4191.53</v>
      </c>
      <c r="I80" s="118">
        <v>1467.03</v>
      </c>
      <c r="J80" s="204">
        <v>2.3304347151993786E-3</v>
      </c>
    </row>
    <row r="81" spans="1:10" ht="31.5" customHeight="1">
      <c r="A81" s="9" t="s">
        <v>413</v>
      </c>
      <c r="B81" s="9" t="s">
        <v>58</v>
      </c>
      <c r="C81" s="9" t="s">
        <v>11</v>
      </c>
      <c r="D81" s="10" t="s">
        <v>59</v>
      </c>
      <c r="E81" s="9" t="s">
        <v>34</v>
      </c>
      <c r="F81" s="113">
        <v>0.62</v>
      </c>
      <c r="G81" s="118">
        <v>3371.53</v>
      </c>
      <c r="H81" s="118">
        <v>4019.2</v>
      </c>
      <c r="I81" s="118">
        <v>2491.9</v>
      </c>
      <c r="J81" s="204">
        <v>3.9584809218661723E-3</v>
      </c>
    </row>
    <row r="82" spans="1:10" ht="26.1" customHeight="1">
      <c r="A82" s="9" t="s">
        <v>414</v>
      </c>
      <c r="B82" s="9" t="s">
        <v>415</v>
      </c>
      <c r="C82" s="9" t="s">
        <v>11</v>
      </c>
      <c r="D82" s="10" t="s">
        <v>416</v>
      </c>
      <c r="E82" s="9" t="s">
        <v>13</v>
      </c>
      <c r="F82" s="113">
        <v>0.5</v>
      </c>
      <c r="G82" s="118">
        <v>313.95999999999998</v>
      </c>
      <c r="H82" s="118">
        <v>374.27</v>
      </c>
      <c r="I82" s="118">
        <v>187.13</v>
      </c>
      <c r="J82" s="204">
        <v>2.9726334720848226E-4</v>
      </c>
    </row>
    <row r="83" spans="1:10" ht="51.75" customHeight="1" thickBot="1">
      <c r="A83" s="14" t="s">
        <v>417</v>
      </c>
      <c r="B83" s="14" t="s">
        <v>82</v>
      </c>
      <c r="C83" s="14" t="s">
        <v>47</v>
      </c>
      <c r="D83" s="15" t="s">
        <v>83</v>
      </c>
      <c r="E83" s="14" t="s">
        <v>13</v>
      </c>
      <c r="F83" s="114">
        <v>2.31</v>
      </c>
      <c r="G83" s="119">
        <v>43.16</v>
      </c>
      <c r="H83" s="119">
        <v>51.45</v>
      </c>
      <c r="I83" s="119">
        <v>118.84</v>
      </c>
      <c r="J83" s="205">
        <v>1.8878200279087281E-4</v>
      </c>
    </row>
    <row r="84" spans="1:10" ht="26.25" customHeight="1" thickBot="1">
      <c r="A84" s="104" t="s">
        <v>418</v>
      </c>
      <c r="B84" s="105"/>
      <c r="C84" s="106"/>
      <c r="D84" s="108" t="s">
        <v>419</v>
      </c>
      <c r="E84" s="106"/>
      <c r="F84" s="115"/>
      <c r="G84" s="120"/>
      <c r="H84" s="121"/>
      <c r="I84" s="116">
        <v>82861.41</v>
      </c>
      <c r="J84" s="107">
        <v>0.13162860092456796</v>
      </c>
    </row>
    <row r="85" spans="1:10" ht="35.25" customHeight="1">
      <c r="A85" s="7" t="s">
        <v>420</v>
      </c>
      <c r="B85" s="7" t="s">
        <v>334</v>
      </c>
      <c r="C85" s="7" t="s">
        <v>11</v>
      </c>
      <c r="D85" s="8" t="s">
        <v>335</v>
      </c>
      <c r="E85" s="7" t="s">
        <v>34</v>
      </c>
      <c r="F85" s="112">
        <v>8.61</v>
      </c>
      <c r="G85" s="117">
        <v>1749.03</v>
      </c>
      <c r="H85" s="117">
        <v>2085.0100000000002</v>
      </c>
      <c r="I85" s="117">
        <v>17951.93</v>
      </c>
      <c r="J85" s="206">
        <v>2.8517345164604118E-2</v>
      </c>
    </row>
    <row r="86" spans="1:10" ht="26.1" customHeight="1">
      <c r="A86" s="9" t="s">
        <v>421</v>
      </c>
      <c r="B86" s="9" t="s">
        <v>422</v>
      </c>
      <c r="C86" s="9" t="s">
        <v>11</v>
      </c>
      <c r="D86" s="10" t="s">
        <v>423</v>
      </c>
      <c r="E86" s="9" t="s">
        <v>13</v>
      </c>
      <c r="F86" s="113">
        <v>122.42</v>
      </c>
      <c r="G86" s="118">
        <v>384.96</v>
      </c>
      <c r="H86" s="118">
        <v>458.91</v>
      </c>
      <c r="I86" s="118">
        <v>56179.76</v>
      </c>
      <c r="J86" s="204">
        <v>8.9243753021798766E-2</v>
      </c>
    </row>
    <row r="87" spans="1:10" ht="26.1" customHeight="1">
      <c r="A87" s="9" t="s">
        <v>424</v>
      </c>
      <c r="B87" s="9" t="s">
        <v>425</v>
      </c>
      <c r="C87" s="9" t="s">
        <v>11</v>
      </c>
      <c r="D87" s="10" t="s">
        <v>426</v>
      </c>
      <c r="E87" s="9" t="s">
        <v>13</v>
      </c>
      <c r="F87" s="113">
        <v>147.35</v>
      </c>
      <c r="G87" s="118">
        <v>44.5</v>
      </c>
      <c r="H87" s="118">
        <v>53.04</v>
      </c>
      <c r="I87" s="118">
        <v>7815.44</v>
      </c>
      <c r="J87" s="204">
        <v>1.2415133085593227E-2</v>
      </c>
    </row>
    <row r="88" spans="1:10" ht="33" customHeight="1" thickBot="1">
      <c r="A88" s="14" t="s">
        <v>427</v>
      </c>
      <c r="B88" s="14" t="s">
        <v>340</v>
      </c>
      <c r="C88" s="14" t="s">
        <v>47</v>
      </c>
      <c r="D88" s="15" t="s">
        <v>341</v>
      </c>
      <c r="E88" s="14" t="s">
        <v>13</v>
      </c>
      <c r="F88" s="114">
        <v>57.43</v>
      </c>
      <c r="G88" s="119">
        <v>13.36</v>
      </c>
      <c r="H88" s="119">
        <v>15.92</v>
      </c>
      <c r="I88" s="119">
        <v>914.28</v>
      </c>
      <c r="J88" s="205">
        <v>1.4523696525718546E-3</v>
      </c>
    </row>
    <row r="89" spans="1:10" ht="27.95" customHeight="1" thickBot="1">
      <c r="A89" s="104" t="s">
        <v>428</v>
      </c>
      <c r="B89" s="105"/>
      <c r="C89" s="106"/>
      <c r="D89" s="108" t="s">
        <v>71</v>
      </c>
      <c r="E89" s="106"/>
      <c r="F89" s="115"/>
      <c r="G89" s="120"/>
      <c r="H89" s="121"/>
      <c r="I89" s="116">
        <v>25185.54</v>
      </c>
      <c r="J89" s="107">
        <v>4.0008218466590702E-2</v>
      </c>
    </row>
    <row r="90" spans="1:10" ht="27.95" customHeight="1" thickBot="1">
      <c r="A90" s="104" t="s">
        <v>429</v>
      </c>
      <c r="B90" s="105"/>
      <c r="C90" s="106"/>
      <c r="D90" s="108" t="s">
        <v>73</v>
      </c>
      <c r="E90" s="106"/>
      <c r="F90" s="115"/>
      <c r="G90" s="120"/>
      <c r="H90" s="121"/>
      <c r="I90" s="116">
        <v>15926.6</v>
      </c>
      <c r="J90" s="107">
        <v>2.5300028994018134E-2</v>
      </c>
    </row>
    <row r="91" spans="1:10" ht="32.25" customHeight="1">
      <c r="A91" s="7" t="s">
        <v>430</v>
      </c>
      <c r="B91" s="7" t="s">
        <v>52</v>
      </c>
      <c r="C91" s="7" t="s">
        <v>11</v>
      </c>
      <c r="D91" s="8" t="s">
        <v>53</v>
      </c>
      <c r="E91" s="7" t="s">
        <v>34</v>
      </c>
      <c r="F91" s="112">
        <v>1.34</v>
      </c>
      <c r="G91" s="117">
        <v>74.239999999999995</v>
      </c>
      <c r="H91" s="117">
        <v>88.5</v>
      </c>
      <c r="I91" s="117">
        <v>118.59</v>
      </c>
      <c r="J91" s="206">
        <v>1.8838486798190515E-4</v>
      </c>
    </row>
    <row r="92" spans="1:10" ht="27" customHeight="1">
      <c r="A92" s="9" t="s">
        <v>431</v>
      </c>
      <c r="B92" s="9" t="s">
        <v>54</v>
      </c>
      <c r="C92" s="9" t="s">
        <v>11</v>
      </c>
      <c r="D92" s="10" t="s">
        <v>55</v>
      </c>
      <c r="E92" s="9" t="s">
        <v>34</v>
      </c>
      <c r="F92" s="113">
        <v>0.3</v>
      </c>
      <c r="G92" s="118">
        <v>3516.09</v>
      </c>
      <c r="H92" s="118">
        <v>4191.53</v>
      </c>
      <c r="I92" s="118">
        <v>1257.45</v>
      </c>
      <c r="J92" s="204">
        <v>1.9975086621455995E-3</v>
      </c>
    </row>
    <row r="93" spans="1:10" ht="40.5" customHeight="1">
      <c r="A93" s="9" t="s">
        <v>432</v>
      </c>
      <c r="B93" s="9" t="s">
        <v>433</v>
      </c>
      <c r="C93" s="9" t="s">
        <v>11</v>
      </c>
      <c r="D93" s="10" t="s">
        <v>434</v>
      </c>
      <c r="E93" s="9" t="s">
        <v>527</v>
      </c>
      <c r="F93" s="113">
        <v>1.8</v>
      </c>
      <c r="G93" s="118">
        <v>3340.57</v>
      </c>
      <c r="H93" s="118">
        <v>3982.29</v>
      </c>
      <c r="I93" s="118">
        <v>7168.12</v>
      </c>
      <c r="J93" s="204">
        <v>1.1386839867429411E-2</v>
      </c>
    </row>
    <row r="94" spans="1:10" ht="30" customHeight="1">
      <c r="A94" s="9" t="s">
        <v>435</v>
      </c>
      <c r="B94" s="9" t="s">
        <v>436</v>
      </c>
      <c r="C94" s="9" t="s">
        <v>69</v>
      </c>
      <c r="D94" s="10" t="s">
        <v>437</v>
      </c>
      <c r="E94" s="9" t="s">
        <v>49</v>
      </c>
      <c r="F94" s="113">
        <v>20</v>
      </c>
      <c r="G94" s="118">
        <v>43.93</v>
      </c>
      <c r="H94" s="118">
        <v>52.36</v>
      </c>
      <c r="I94" s="118">
        <v>1047.2</v>
      </c>
      <c r="J94" s="204">
        <v>1.6635182878037868E-3</v>
      </c>
    </row>
    <row r="95" spans="1:10" ht="26.1" customHeight="1">
      <c r="A95" s="9" t="s">
        <v>438</v>
      </c>
      <c r="B95" s="9" t="s">
        <v>439</v>
      </c>
      <c r="C95" s="9" t="s">
        <v>69</v>
      </c>
      <c r="D95" s="10" t="s">
        <v>440</v>
      </c>
      <c r="E95" s="9" t="s">
        <v>13</v>
      </c>
      <c r="F95" s="113">
        <v>1.5</v>
      </c>
      <c r="G95" s="118">
        <v>2300</v>
      </c>
      <c r="H95" s="118">
        <v>2741.83</v>
      </c>
      <c r="I95" s="118">
        <v>4112.74</v>
      </c>
      <c r="J95" s="204">
        <v>6.5332488569348219E-3</v>
      </c>
    </row>
    <row r="96" spans="1:10" ht="45" customHeight="1">
      <c r="A96" s="9" t="s">
        <v>441</v>
      </c>
      <c r="B96" s="9" t="s">
        <v>82</v>
      </c>
      <c r="C96" s="9" t="s">
        <v>47</v>
      </c>
      <c r="D96" s="10" t="s">
        <v>83</v>
      </c>
      <c r="E96" s="9" t="s">
        <v>13</v>
      </c>
      <c r="F96" s="113">
        <v>21.7</v>
      </c>
      <c r="G96" s="118">
        <v>43.16</v>
      </c>
      <c r="H96" s="118">
        <v>51.45</v>
      </c>
      <c r="I96" s="118">
        <v>1116.46</v>
      </c>
      <c r="J96" s="204">
        <v>1.7735405152801906E-3</v>
      </c>
    </row>
    <row r="97" spans="1:10" ht="32.25" customHeight="1" thickBot="1">
      <c r="A97" s="14" t="s">
        <v>442</v>
      </c>
      <c r="B97" s="14" t="s">
        <v>84</v>
      </c>
      <c r="C97" s="14" t="s">
        <v>69</v>
      </c>
      <c r="D97" s="15" t="s">
        <v>85</v>
      </c>
      <c r="E97" s="14" t="s">
        <v>13</v>
      </c>
      <c r="F97" s="114">
        <v>21.7</v>
      </c>
      <c r="G97" s="119">
        <v>42.76</v>
      </c>
      <c r="H97" s="119">
        <v>50.97</v>
      </c>
      <c r="I97" s="119">
        <v>1106.04</v>
      </c>
      <c r="J97" s="205">
        <v>1.7569879364424182E-3</v>
      </c>
    </row>
    <row r="98" spans="1:10" ht="27.95" customHeight="1" thickBot="1">
      <c r="A98" s="104" t="s">
        <v>443</v>
      </c>
      <c r="B98" s="105"/>
      <c r="C98" s="106"/>
      <c r="D98" s="108" t="s">
        <v>444</v>
      </c>
      <c r="E98" s="106"/>
      <c r="F98" s="115"/>
      <c r="G98" s="120"/>
      <c r="H98" s="121"/>
      <c r="I98" s="116">
        <v>5668.35</v>
      </c>
      <c r="J98" s="107">
        <v>9.0043963776476263E-3</v>
      </c>
    </row>
    <row r="99" spans="1:10" ht="26.1" customHeight="1">
      <c r="A99" s="7" t="s">
        <v>445</v>
      </c>
      <c r="B99" s="7" t="s">
        <v>52</v>
      </c>
      <c r="C99" s="7" t="s">
        <v>11</v>
      </c>
      <c r="D99" s="8" t="s">
        <v>53</v>
      </c>
      <c r="E99" s="7" t="s">
        <v>34</v>
      </c>
      <c r="F99" s="112">
        <v>0.7</v>
      </c>
      <c r="G99" s="117">
        <v>74.239999999999995</v>
      </c>
      <c r="H99" s="117">
        <v>88.5</v>
      </c>
      <c r="I99" s="117">
        <v>61.95</v>
      </c>
      <c r="J99" s="206">
        <v>9.8410005662189252E-5</v>
      </c>
    </row>
    <row r="100" spans="1:10" ht="26.1" customHeight="1">
      <c r="A100" s="9" t="s">
        <v>446</v>
      </c>
      <c r="B100" s="9" t="s">
        <v>54</v>
      </c>
      <c r="C100" s="9" t="s">
        <v>11</v>
      </c>
      <c r="D100" s="10" t="s">
        <v>55</v>
      </c>
      <c r="E100" s="9" t="s">
        <v>34</v>
      </c>
      <c r="F100" s="113">
        <v>0.23</v>
      </c>
      <c r="G100" s="118">
        <v>3516.09</v>
      </c>
      <c r="H100" s="118">
        <v>4191.53</v>
      </c>
      <c r="I100" s="118">
        <v>964.05</v>
      </c>
      <c r="J100" s="204">
        <v>1.5314312503411389E-3</v>
      </c>
    </row>
    <row r="101" spans="1:10" ht="32.25" customHeight="1">
      <c r="A101" s="9" t="s">
        <v>447</v>
      </c>
      <c r="B101" s="9" t="s">
        <v>433</v>
      </c>
      <c r="C101" s="9" t="s">
        <v>11</v>
      </c>
      <c r="D101" s="10" t="s">
        <v>434</v>
      </c>
      <c r="E101" s="9" t="s">
        <v>527</v>
      </c>
      <c r="F101" s="113">
        <v>0.96</v>
      </c>
      <c r="G101" s="118">
        <v>3340.57</v>
      </c>
      <c r="H101" s="118">
        <v>3982.29</v>
      </c>
      <c r="I101" s="118">
        <v>3822.99</v>
      </c>
      <c r="J101" s="204">
        <v>6.0729696133412893E-3</v>
      </c>
    </row>
    <row r="102" spans="1:10" ht="48.75" customHeight="1">
      <c r="A102" s="9" t="s">
        <v>448</v>
      </c>
      <c r="B102" s="9" t="s">
        <v>82</v>
      </c>
      <c r="C102" s="9" t="s">
        <v>47</v>
      </c>
      <c r="D102" s="10" t="s">
        <v>83</v>
      </c>
      <c r="E102" s="9" t="s">
        <v>13</v>
      </c>
      <c r="F102" s="113">
        <v>8</v>
      </c>
      <c r="G102" s="118">
        <v>43.16</v>
      </c>
      <c r="H102" s="118">
        <v>51.45</v>
      </c>
      <c r="I102" s="118">
        <v>411.6</v>
      </c>
      <c r="J102" s="204">
        <v>6.53842749484376E-4</v>
      </c>
    </row>
    <row r="103" spans="1:10" ht="36.75" customHeight="1" thickBot="1">
      <c r="A103" s="14" t="s">
        <v>449</v>
      </c>
      <c r="B103" s="14" t="s">
        <v>84</v>
      </c>
      <c r="C103" s="14" t="s">
        <v>69</v>
      </c>
      <c r="D103" s="15" t="s">
        <v>85</v>
      </c>
      <c r="E103" s="14" t="s">
        <v>13</v>
      </c>
      <c r="F103" s="114">
        <v>8</v>
      </c>
      <c r="G103" s="119">
        <v>42.76</v>
      </c>
      <c r="H103" s="119">
        <v>50.97</v>
      </c>
      <c r="I103" s="119">
        <v>407.76</v>
      </c>
      <c r="J103" s="205">
        <v>6.4774275881863258E-4</v>
      </c>
    </row>
    <row r="104" spans="1:10" ht="27.95" customHeight="1" thickBot="1">
      <c r="A104" s="104" t="s">
        <v>450</v>
      </c>
      <c r="B104" s="105"/>
      <c r="C104" s="106"/>
      <c r="D104" s="108" t="s">
        <v>451</v>
      </c>
      <c r="E104" s="106"/>
      <c r="F104" s="115"/>
      <c r="G104" s="120"/>
      <c r="H104" s="121"/>
      <c r="I104" s="116">
        <v>3590.59</v>
      </c>
      <c r="J104" s="107">
        <v>5.7037930949249416E-3</v>
      </c>
    </row>
    <row r="105" spans="1:10" ht="31.5" customHeight="1">
      <c r="A105" s="7" t="s">
        <v>452</v>
      </c>
      <c r="B105" s="7" t="s">
        <v>58</v>
      </c>
      <c r="C105" s="7" t="s">
        <v>11</v>
      </c>
      <c r="D105" s="8" t="s">
        <v>59</v>
      </c>
      <c r="E105" s="7" t="s">
        <v>34</v>
      </c>
      <c r="F105" s="112">
        <v>0.6</v>
      </c>
      <c r="G105" s="117">
        <v>3371.53</v>
      </c>
      <c r="H105" s="117">
        <v>4019.2</v>
      </c>
      <c r="I105" s="117">
        <v>2411.52</v>
      </c>
      <c r="J105" s="206">
        <v>3.8307941380868868E-3</v>
      </c>
    </row>
    <row r="106" spans="1:10" ht="44.25" customHeight="1">
      <c r="A106" s="9" t="s">
        <v>453</v>
      </c>
      <c r="B106" s="9" t="s">
        <v>82</v>
      </c>
      <c r="C106" s="9" t="s">
        <v>47</v>
      </c>
      <c r="D106" s="10" t="s">
        <v>83</v>
      </c>
      <c r="E106" s="9" t="s">
        <v>13</v>
      </c>
      <c r="F106" s="113">
        <v>9.1999999999999993</v>
      </c>
      <c r="G106" s="118">
        <v>43.16</v>
      </c>
      <c r="H106" s="118">
        <v>51.45</v>
      </c>
      <c r="I106" s="118">
        <v>473.34</v>
      </c>
      <c r="J106" s="204">
        <v>7.5191916190703247E-4</v>
      </c>
    </row>
    <row r="107" spans="1:10" ht="42.75" customHeight="1" thickBot="1">
      <c r="A107" s="14" t="s">
        <v>454</v>
      </c>
      <c r="B107" s="14" t="s">
        <v>455</v>
      </c>
      <c r="C107" s="14" t="s">
        <v>47</v>
      </c>
      <c r="D107" s="15" t="s">
        <v>456</v>
      </c>
      <c r="E107" s="14" t="s">
        <v>13</v>
      </c>
      <c r="F107" s="114">
        <v>9.1999999999999993</v>
      </c>
      <c r="G107" s="119">
        <v>64.349999999999994</v>
      </c>
      <c r="H107" s="119">
        <v>76.709999999999994</v>
      </c>
      <c r="I107" s="119">
        <v>705.73</v>
      </c>
      <c r="J107" s="205">
        <v>1.1210797949310221E-3</v>
      </c>
    </row>
    <row r="108" spans="1:10" ht="27.95" customHeight="1" thickBot="1">
      <c r="A108" s="104" t="s">
        <v>457</v>
      </c>
      <c r="B108" s="105"/>
      <c r="C108" s="106"/>
      <c r="D108" s="108" t="s">
        <v>62</v>
      </c>
      <c r="E108" s="106"/>
      <c r="F108" s="115"/>
      <c r="G108" s="120"/>
      <c r="H108" s="121"/>
      <c r="I108" s="116">
        <v>59813.53</v>
      </c>
      <c r="J108" s="107">
        <v>9.5016139240928596E-2</v>
      </c>
    </row>
    <row r="109" spans="1:10" ht="27.95" customHeight="1" thickBot="1">
      <c r="A109" s="104" t="s">
        <v>458</v>
      </c>
      <c r="B109" s="105"/>
      <c r="C109" s="106"/>
      <c r="D109" s="108" t="s">
        <v>459</v>
      </c>
      <c r="E109" s="106"/>
      <c r="F109" s="115"/>
      <c r="G109" s="120"/>
      <c r="H109" s="121"/>
      <c r="I109" s="116">
        <v>49488.12</v>
      </c>
      <c r="J109" s="107">
        <v>7.8613820329477016E-2</v>
      </c>
    </row>
    <row r="110" spans="1:10" ht="42.75" customHeight="1">
      <c r="A110" s="7" t="s">
        <v>460</v>
      </c>
      <c r="B110" s="7" t="s">
        <v>461</v>
      </c>
      <c r="C110" s="7" t="s">
        <v>41</v>
      </c>
      <c r="D110" s="8" t="s">
        <v>462</v>
      </c>
      <c r="E110" s="7" t="s">
        <v>526</v>
      </c>
      <c r="F110" s="112">
        <v>12</v>
      </c>
      <c r="G110" s="117">
        <v>2762.57</v>
      </c>
      <c r="H110" s="117">
        <v>3293.25</v>
      </c>
      <c r="I110" s="117">
        <v>39519</v>
      </c>
      <c r="J110" s="206">
        <v>6.2777482062373796E-2</v>
      </c>
    </row>
    <row r="111" spans="1:10" ht="26.1" customHeight="1">
      <c r="A111" s="9" t="s">
        <v>463</v>
      </c>
      <c r="B111" s="9" t="s">
        <v>66</v>
      </c>
      <c r="C111" s="9" t="s">
        <v>11</v>
      </c>
      <c r="D111" s="10" t="s">
        <v>67</v>
      </c>
      <c r="E111" s="9" t="s">
        <v>68</v>
      </c>
      <c r="F111" s="113">
        <v>24</v>
      </c>
      <c r="G111" s="118">
        <v>250.51</v>
      </c>
      <c r="H111" s="118">
        <v>298.63</v>
      </c>
      <c r="I111" s="118">
        <v>7167.12</v>
      </c>
      <c r="J111" s="204">
        <v>1.1385251328193541E-2</v>
      </c>
    </row>
    <row r="112" spans="1:10" ht="29.25" customHeight="1" thickBot="1">
      <c r="A112" s="14" t="s">
        <v>464</v>
      </c>
      <c r="B112" s="14" t="s">
        <v>63</v>
      </c>
      <c r="C112" s="14" t="s">
        <v>11</v>
      </c>
      <c r="D112" s="15" t="s">
        <v>64</v>
      </c>
      <c r="E112" s="14" t="s">
        <v>65</v>
      </c>
      <c r="F112" s="114">
        <v>24</v>
      </c>
      <c r="G112" s="119">
        <v>97.94</v>
      </c>
      <c r="H112" s="119">
        <v>116.75</v>
      </c>
      <c r="I112" s="119">
        <v>2802</v>
      </c>
      <c r="J112" s="205">
        <v>4.4510869389096739E-3</v>
      </c>
    </row>
    <row r="113" spans="1:10" ht="26.1" customHeight="1" thickBot="1">
      <c r="A113" s="104" t="s">
        <v>465</v>
      </c>
      <c r="B113" s="105"/>
      <c r="C113" s="106"/>
      <c r="D113" s="108" t="s">
        <v>466</v>
      </c>
      <c r="E113" s="106"/>
      <c r="F113" s="115"/>
      <c r="G113" s="120"/>
      <c r="H113" s="121"/>
      <c r="I113" s="116">
        <v>10325.41</v>
      </c>
      <c r="J113" s="107">
        <v>1.6402318911451583E-2</v>
      </c>
    </row>
    <row r="114" spans="1:10" ht="33.75" customHeight="1">
      <c r="A114" s="7" t="s">
        <v>467</v>
      </c>
      <c r="B114" s="7" t="s">
        <v>66</v>
      </c>
      <c r="C114" s="7" t="s">
        <v>11</v>
      </c>
      <c r="D114" s="8" t="s">
        <v>67</v>
      </c>
      <c r="E114" s="7" t="s">
        <v>68</v>
      </c>
      <c r="F114" s="112">
        <v>6</v>
      </c>
      <c r="G114" s="117">
        <v>250.51</v>
      </c>
      <c r="H114" s="117">
        <v>298.63</v>
      </c>
      <c r="I114" s="117">
        <v>1791.78</v>
      </c>
      <c r="J114" s="206">
        <v>2.8463128320483852E-3</v>
      </c>
    </row>
    <row r="115" spans="1:10" ht="38.25" customHeight="1">
      <c r="A115" s="9" t="s">
        <v>468</v>
      </c>
      <c r="B115" s="9" t="s">
        <v>469</v>
      </c>
      <c r="C115" s="9" t="s">
        <v>11</v>
      </c>
      <c r="D115" s="10" t="s">
        <v>470</v>
      </c>
      <c r="E115" s="9" t="s">
        <v>65</v>
      </c>
      <c r="F115" s="113">
        <v>6</v>
      </c>
      <c r="G115" s="118">
        <v>354.34</v>
      </c>
      <c r="H115" s="118">
        <v>422.4</v>
      </c>
      <c r="I115" s="118">
        <v>2534.4</v>
      </c>
      <c r="J115" s="204">
        <v>4.025993839390677E-3</v>
      </c>
    </row>
    <row r="116" spans="1:10" ht="26.1" customHeight="1">
      <c r="A116" s="9" t="s">
        <v>471</v>
      </c>
      <c r="B116" s="9" t="s">
        <v>472</v>
      </c>
      <c r="C116" s="9" t="s">
        <v>11</v>
      </c>
      <c r="D116" s="10" t="s">
        <v>473</v>
      </c>
      <c r="E116" s="9" t="s">
        <v>65</v>
      </c>
      <c r="F116" s="113">
        <v>3</v>
      </c>
      <c r="G116" s="118">
        <v>18.899999999999999</v>
      </c>
      <c r="H116" s="118">
        <v>22.53</v>
      </c>
      <c r="I116" s="118">
        <v>67.59</v>
      </c>
      <c r="J116" s="204">
        <v>1.0736936695249994E-4</v>
      </c>
    </row>
    <row r="117" spans="1:10" ht="37.5" customHeight="1">
      <c r="A117" s="9" t="s">
        <v>474</v>
      </c>
      <c r="B117" s="9" t="s">
        <v>475</v>
      </c>
      <c r="C117" s="9" t="s">
        <v>69</v>
      </c>
      <c r="D117" s="10" t="s">
        <v>476</v>
      </c>
      <c r="E117" s="9" t="s">
        <v>65</v>
      </c>
      <c r="F117" s="113">
        <v>4</v>
      </c>
      <c r="G117" s="118">
        <v>884.82</v>
      </c>
      <c r="H117" s="118">
        <v>1054.79</v>
      </c>
      <c r="I117" s="118">
        <v>4219.16</v>
      </c>
      <c r="J117" s="204">
        <v>6.702301202416181E-3</v>
      </c>
    </row>
    <row r="118" spans="1:10" ht="33" customHeight="1" thickBot="1">
      <c r="A118" s="14" t="s">
        <v>477</v>
      </c>
      <c r="B118" s="14" t="s">
        <v>478</v>
      </c>
      <c r="C118" s="14" t="s">
        <v>41</v>
      </c>
      <c r="D118" s="15" t="s">
        <v>479</v>
      </c>
      <c r="E118" s="14" t="s">
        <v>526</v>
      </c>
      <c r="F118" s="114">
        <v>2</v>
      </c>
      <c r="G118" s="119">
        <v>718.27</v>
      </c>
      <c r="H118" s="119">
        <v>856.24</v>
      </c>
      <c r="I118" s="119">
        <v>1712.48</v>
      </c>
      <c r="J118" s="205">
        <v>2.7203416706438393E-3</v>
      </c>
    </row>
    <row r="119" spans="1:10" ht="32.25" customHeight="1" thickBot="1">
      <c r="A119" s="104" t="s">
        <v>480</v>
      </c>
      <c r="B119" s="105"/>
      <c r="C119" s="106"/>
      <c r="D119" s="108" t="s">
        <v>101</v>
      </c>
      <c r="E119" s="106"/>
      <c r="F119" s="115"/>
      <c r="G119" s="120"/>
      <c r="H119" s="121"/>
      <c r="I119" s="116">
        <v>15617.05</v>
      </c>
      <c r="J119" s="107">
        <v>2.4808296673554362E-2</v>
      </c>
    </row>
    <row r="120" spans="1:10" ht="32.25" customHeight="1">
      <c r="A120" s="7" t="s">
        <v>481</v>
      </c>
      <c r="B120" s="7" t="s">
        <v>103</v>
      </c>
      <c r="C120" s="7" t="s">
        <v>11</v>
      </c>
      <c r="D120" s="8" t="s">
        <v>104</v>
      </c>
      <c r="E120" s="7" t="s">
        <v>13</v>
      </c>
      <c r="F120" s="112">
        <v>142.07</v>
      </c>
      <c r="G120" s="117">
        <v>30.93</v>
      </c>
      <c r="H120" s="117">
        <v>36.869999999999997</v>
      </c>
      <c r="I120" s="117">
        <v>5238.12</v>
      </c>
      <c r="J120" s="206">
        <v>8.3209591421989793E-3</v>
      </c>
    </row>
    <row r="121" spans="1:10" ht="31.5" customHeight="1">
      <c r="A121" s="9" t="s">
        <v>482</v>
      </c>
      <c r="B121" s="9" t="s">
        <v>106</v>
      </c>
      <c r="C121" s="9" t="s">
        <v>47</v>
      </c>
      <c r="D121" s="10" t="s">
        <v>107</v>
      </c>
      <c r="E121" s="9" t="s">
        <v>65</v>
      </c>
      <c r="F121" s="113">
        <v>57</v>
      </c>
      <c r="G121" s="118">
        <v>42.78</v>
      </c>
      <c r="H121" s="118">
        <v>50.99</v>
      </c>
      <c r="I121" s="118">
        <v>2906.43</v>
      </c>
      <c r="J121" s="204">
        <v>4.61697809131165E-3</v>
      </c>
    </row>
    <row r="122" spans="1:10" ht="36" customHeight="1">
      <c r="A122" s="9" t="s">
        <v>483</v>
      </c>
      <c r="B122" s="9" t="s">
        <v>484</v>
      </c>
      <c r="C122" s="9" t="s">
        <v>41</v>
      </c>
      <c r="D122" s="10" t="s">
        <v>485</v>
      </c>
      <c r="E122" s="9" t="s">
        <v>526</v>
      </c>
      <c r="F122" s="113">
        <v>8</v>
      </c>
      <c r="G122" s="118">
        <v>35.130000000000003</v>
      </c>
      <c r="H122" s="118">
        <v>41.87</v>
      </c>
      <c r="I122" s="118">
        <v>334.96</v>
      </c>
      <c r="J122" s="204">
        <v>5.3209710244724636E-4</v>
      </c>
    </row>
    <row r="123" spans="1:10" ht="37.5" customHeight="1">
      <c r="A123" s="9" t="s">
        <v>486</v>
      </c>
      <c r="B123" s="9" t="s">
        <v>487</v>
      </c>
      <c r="C123" s="9" t="s">
        <v>41</v>
      </c>
      <c r="D123" s="10" t="s">
        <v>488</v>
      </c>
      <c r="E123" s="9" t="s">
        <v>526</v>
      </c>
      <c r="F123" s="113">
        <v>3</v>
      </c>
      <c r="G123" s="118">
        <v>79.52</v>
      </c>
      <c r="H123" s="118">
        <v>94.79</v>
      </c>
      <c r="I123" s="118">
        <v>284.37</v>
      </c>
      <c r="J123" s="204">
        <v>4.5173290250454814E-4</v>
      </c>
    </row>
    <row r="124" spans="1:10" ht="36" customHeight="1">
      <c r="A124" s="9" t="s">
        <v>489</v>
      </c>
      <c r="B124" s="9" t="s">
        <v>490</v>
      </c>
      <c r="C124" s="9" t="s">
        <v>41</v>
      </c>
      <c r="D124" s="10" t="s">
        <v>491</v>
      </c>
      <c r="E124" s="9" t="s">
        <v>526</v>
      </c>
      <c r="F124" s="113">
        <v>3</v>
      </c>
      <c r="G124" s="118">
        <v>83.48</v>
      </c>
      <c r="H124" s="118">
        <v>99.51</v>
      </c>
      <c r="I124" s="118">
        <v>298.52999999999997</v>
      </c>
      <c r="J124" s="204">
        <v>4.7422661808447711E-4</v>
      </c>
    </row>
    <row r="125" spans="1:10" ht="36" customHeight="1">
      <c r="A125" s="9" t="s">
        <v>492</v>
      </c>
      <c r="B125" s="9" t="s">
        <v>493</v>
      </c>
      <c r="C125" s="9" t="s">
        <v>41</v>
      </c>
      <c r="D125" s="10" t="s">
        <v>494</v>
      </c>
      <c r="E125" s="9" t="s">
        <v>526</v>
      </c>
      <c r="F125" s="113">
        <v>4</v>
      </c>
      <c r="G125" s="118">
        <v>790.09</v>
      </c>
      <c r="H125" s="118">
        <v>941.86</v>
      </c>
      <c r="I125" s="118">
        <v>3767.44</v>
      </c>
      <c r="J125" s="204">
        <v>5.9847262587886729E-3</v>
      </c>
    </row>
    <row r="126" spans="1:10" ht="32.25" customHeight="1">
      <c r="A126" s="9" t="s">
        <v>495</v>
      </c>
      <c r="B126" s="9" t="s">
        <v>496</v>
      </c>
      <c r="C126" s="9" t="s">
        <v>41</v>
      </c>
      <c r="D126" s="10" t="s">
        <v>497</v>
      </c>
      <c r="E126" s="9" t="s">
        <v>526</v>
      </c>
      <c r="F126" s="113">
        <v>3</v>
      </c>
      <c r="G126" s="118">
        <v>750.66</v>
      </c>
      <c r="H126" s="118">
        <v>894.86</v>
      </c>
      <c r="I126" s="118">
        <v>2684.58</v>
      </c>
      <c r="J126" s="204">
        <v>4.2645606618337368E-3</v>
      </c>
    </row>
    <row r="127" spans="1:10" ht="35.25" customHeight="1" thickBot="1">
      <c r="A127" s="14" t="s">
        <v>498</v>
      </c>
      <c r="B127" s="14" t="s">
        <v>499</v>
      </c>
      <c r="C127" s="14" t="s">
        <v>41</v>
      </c>
      <c r="D127" s="15" t="s">
        <v>500</v>
      </c>
      <c r="E127" s="14" t="s">
        <v>526</v>
      </c>
      <c r="F127" s="114">
        <v>1</v>
      </c>
      <c r="G127" s="119">
        <v>86.09</v>
      </c>
      <c r="H127" s="119">
        <v>102.62</v>
      </c>
      <c r="I127" s="119">
        <v>102.62</v>
      </c>
      <c r="J127" s="205">
        <v>1.6301589638505022E-4</v>
      </c>
    </row>
    <row r="128" spans="1:10" ht="26.1" customHeight="1" thickBot="1">
      <c r="A128" s="104" t="s">
        <v>501</v>
      </c>
      <c r="B128" s="105"/>
      <c r="C128" s="106"/>
      <c r="D128" s="108" t="s">
        <v>115</v>
      </c>
      <c r="E128" s="106"/>
      <c r="F128" s="115"/>
      <c r="G128" s="120"/>
      <c r="H128" s="121"/>
      <c r="I128" s="116">
        <v>23698.07</v>
      </c>
      <c r="J128" s="107">
        <v>3.7645314009410125E-2</v>
      </c>
    </row>
    <row r="129" spans="1:10" ht="26.1" customHeight="1">
      <c r="A129" s="7" t="s">
        <v>502</v>
      </c>
      <c r="B129" s="7" t="s">
        <v>117</v>
      </c>
      <c r="C129" s="7" t="s">
        <v>11</v>
      </c>
      <c r="D129" s="8" t="s">
        <v>118</v>
      </c>
      <c r="E129" s="7" t="s">
        <v>65</v>
      </c>
      <c r="F129" s="112">
        <v>6</v>
      </c>
      <c r="G129" s="117">
        <v>1008.11</v>
      </c>
      <c r="H129" s="117">
        <v>1201.76</v>
      </c>
      <c r="I129" s="117">
        <v>7210.56</v>
      </c>
      <c r="J129" s="206">
        <v>1.1454257472599764E-2</v>
      </c>
    </row>
    <row r="130" spans="1:10" ht="23.25" customHeight="1">
      <c r="A130" s="9" t="s">
        <v>503</v>
      </c>
      <c r="B130" s="9" t="s">
        <v>504</v>
      </c>
      <c r="C130" s="9" t="s">
        <v>41</v>
      </c>
      <c r="D130" s="10" t="s">
        <v>505</v>
      </c>
      <c r="E130" s="9" t="s">
        <v>526</v>
      </c>
      <c r="F130" s="113">
        <v>3</v>
      </c>
      <c r="G130" s="118">
        <v>1408</v>
      </c>
      <c r="H130" s="118">
        <v>1678.47</v>
      </c>
      <c r="I130" s="118">
        <v>5035.41</v>
      </c>
      <c r="J130" s="204">
        <v>7.9989463536956316E-3</v>
      </c>
    </row>
    <row r="131" spans="1:10" ht="26.1" customHeight="1">
      <c r="A131" s="9" t="s">
        <v>506</v>
      </c>
      <c r="B131" s="9" t="s">
        <v>507</v>
      </c>
      <c r="C131" s="9" t="s">
        <v>11</v>
      </c>
      <c r="D131" s="10" t="s">
        <v>508</v>
      </c>
      <c r="E131" s="9" t="s">
        <v>13</v>
      </c>
      <c r="F131" s="113">
        <v>1026.9000000000001</v>
      </c>
      <c r="G131" s="118">
        <v>7.42</v>
      </c>
      <c r="H131" s="118">
        <v>8.84</v>
      </c>
      <c r="I131" s="118">
        <v>9077.7900000000009</v>
      </c>
      <c r="J131" s="204">
        <v>1.4420425589994592E-2</v>
      </c>
    </row>
    <row r="132" spans="1:10" ht="26.1" customHeight="1" thickBot="1">
      <c r="A132" s="14" t="s">
        <v>509</v>
      </c>
      <c r="B132" s="14" t="s">
        <v>70</v>
      </c>
      <c r="C132" s="14" t="s">
        <v>41</v>
      </c>
      <c r="D132" s="15" t="s">
        <v>120</v>
      </c>
      <c r="E132" s="14" t="s">
        <v>526</v>
      </c>
      <c r="F132" s="114">
        <v>1</v>
      </c>
      <c r="G132" s="119">
        <v>1991.71</v>
      </c>
      <c r="H132" s="119">
        <v>2374.31</v>
      </c>
      <c r="I132" s="119">
        <v>2374.31</v>
      </c>
      <c r="J132" s="205">
        <v>3.771684593120138E-3</v>
      </c>
    </row>
    <row r="133" spans="1:10" ht="26.1" customHeight="1" thickBot="1">
      <c r="A133" s="109"/>
      <c r="B133" s="110"/>
      <c r="C133" s="110"/>
      <c r="D133" s="110"/>
      <c r="E133" s="110"/>
      <c r="F133" s="110"/>
      <c r="G133" s="110"/>
      <c r="H133" s="110"/>
      <c r="I133" s="110"/>
      <c r="J133" s="111"/>
    </row>
    <row r="134" spans="1:10" ht="26.1" customHeight="1" thickBot="1">
      <c r="A134" s="126"/>
      <c r="B134" s="126"/>
      <c r="C134" s="126"/>
      <c r="D134" s="98"/>
      <c r="E134" s="141" t="s">
        <v>121</v>
      </c>
      <c r="F134" s="142"/>
      <c r="G134" s="143"/>
      <c r="H134" s="138">
        <v>528085.99</v>
      </c>
      <c r="I134" s="139"/>
      <c r="J134" s="140"/>
    </row>
    <row r="135" spans="1:10" ht="26.1" customHeight="1" thickBot="1">
      <c r="A135" s="126"/>
      <c r="B135" s="126"/>
      <c r="C135" s="126"/>
      <c r="D135" s="98"/>
      <c r="E135" s="132" t="s">
        <v>122</v>
      </c>
      <c r="F135" s="133"/>
      <c r="G135" s="134"/>
      <c r="H135" s="127">
        <v>101423.17</v>
      </c>
      <c r="I135" s="128"/>
      <c r="J135" s="129"/>
    </row>
    <row r="136" spans="1:10" ht="26.1" customHeight="1" thickBot="1">
      <c r="A136" s="126"/>
      <c r="B136" s="126"/>
      <c r="C136" s="126"/>
      <c r="D136" s="98"/>
      <c r="E136" s="132" t="s">
        <v>123</v>
      </c>
      <c r="F136" s="133"/>
      <c r="G136" s="134"/>
      <c r="H136" s="127">
        <v>629509.16</v>
      </c>
      <c r="I136" s="128"/>
      <c r="J136" s="129"/>
    </row>
    <row r="137" spans="1:10" ht="56.25" customHeight="1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</row>
    <row r="138" spans="1:10" ht="56.25" customHeight="1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</row>
    <row r="139" spans="1:10" ht="73.5" customHeight="1">
      <c r="A139" s="130" t="s">
        <v>124</v>
      </c>
      <c r="B139" s="131"/>
      <c r="C139" s="131"/>
      <c r="D139" s="131"/>
      <c r="E139" s="131"/>
      <c r="F139" s="131"/>
      <c r="G139" s="131"/>
      <c r="H139" s="131"/>
      <c r="I139" s="131"/>
      <c r="J139" s="131"/>
    </row>
  </sheetData>
  <mergeCells count="16">
    <mergeCell ref="E134:G134"/>
    <mergeCell ref="H135:J135"/>
    <mergeCell ref="A136:C136"/>
    <mergeCell ref="H136:J136"/>
    <mergeCell ref="A139:J139"/>
    <mergeCell ref="E136:G136"/>
    <mergeCell ref="E135:G135"/>
    <mergeCell ref="A1:J1"/>
    <mergeCell ref="A2:J2"/>
    <mergeCell ref="A3:J3"/>
    <mergeCell ref="A4:J4"/>
    <mergeCell ref="A5:J5"/>
    <mergeCell ref="A6:J6"/>
    <mergeCell ref="A134:C134"/>
    <mergeCell ref="H134:J134"/>
    <mergeCell ref="A135:C1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&amp;CPrefeitura Municipal de Ananindeua</oddHeader>
    <oddFooter>&amp;CConstrução Praça Paulo Fonteles II</oddFooter>
  </headerFooter>
  <rowBreaks count="2" manualBreakCount="2">
    <brk id="49" max="9" man="1"/>
    <brk id="9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view="pageBreakPreview" zoomScale="90" zoomScaleNormal="100" zoomScaleSheetLayoutView="90" workbookViewId="0">
      <selection activeCell="H29" sqref="H29"/>
    </sheetView>
  </sheetViews>
  <sheetFormatPr defaultRowHeight="14.25"/>
  <cols>
    <col min="2" max="2" width="26.625" customWidth="1"/>
    <col min="3" max="3" width="19.625" customWidth="1"/>
    <col min="4" max="9" width="17.625" customWidth="1"/>
  </cols>
  <sheetData>
    <row r="1" spans="1:9" ht="24" customHeight="1">
      <c r="A1" s="156" t="s">
        <v>125</v>
      </c>
      <c r="B1" s="157"/>
      <c r="C1" s="157"/>
      <c r="D1" s="157"/>
      <c r="E1" s="157"/>
      <c r="F1" s="157"/>
      <c r="G1" s="157"/>
      <c r="H1" s="157"/>
      <c r="I1" s="158"/>
    </row>
    <row r="2" spans="1:9" ht="24" customHeight="1">
      <c r="A2" s="159" t="s">
        <v>126</v>
      </c>
      <c r="B2" s="160"/>
      <c r="C2" s="160"/>
      <c r="D2" s="160"/>
      <c r="E2" s="160"/>
      <c r="F2" s="160"/>
      <c r="G2" s="160"/>
      <c r="H2" s="160"/>
      <c r="I2" s="161"/>
    </row>
    <row r="3" spans="1:9" ht="24" customHeight="1">
      <c r="A3" s="159" t="s">
        <v>510</v>
      </c>
      <c r="B3" s="160"/>
      <c r="C3" s="160"/>
      <c r="D3" s="160"/>
      <c r="E3" s="160"/>
      <c r="F3" s="160"/>
      <c r="G3" s="160"/>
      <c r="H3" s="160"/>
      <c r="I3" s="161"/>
    </row>
    <row r="4" spans="1:9" ht="24" customHeight="1">
      <c r="A4" s="159" t="s">
        <v>516</v>
      </c>
      <c r="B4" s="160"/>
      <c r="C4" s="160"/>
      <c r="D4" s="160"/>
      <c r="E4" s="160"/>
      <c r="F4" s="160"/>
      <c r="G4" s="160"/>
      <c r="H4" s="160"/>
      <c r="I4" s="161"/>
    </row>
    <row r="5" spans="1:9" ht="24" customHeight="1">
      <c r="A5" s="159" t="s">
        <v>145</v>
      </c>
      <c r="B5" s="160"/>
      <c r="C5" s="160"/>
      <c r="D5" s="160"/>
      <c r="E5" s="160"/>
      <c r="F5" s="160"/>
      <c r="G5" s="160"/>
      <c r="H5" s="160"/>
      <c r="I5" s="161"/>
    </row>
    <row r="6" spans="1:9" ht="24" customHeight="1" thickBot="1">
      <c r="A6" s="159" t="s">
        <v>127</v>
      </c>
      <c r="B6" s="160"/>
      <c r="C6" s="160"/>
      <c r="D6" s="160"/>
      <c r="E6" s="160"/>
      <c r="F6" s="160"/>
      <c r="G6" s="160"/>
      <c r="H6" s="160"/>
      <c r="I6" s="161"/>
    </row>
    <row r="7" spans="1:9" ht="15.75" thickBot="1">
      <c r="A7" s="167" t="s">
        <v>128</v>
      </c>
      <c r="B7" s="167" t="s">
        <v>129</v>
      </c>
      <c r="C7" s="167" t="s">
        <v>130</v>
      </c>
      <c r="D7" s="162" t="s">
        <v>131</v>
      </c>
      <c r="E7" s="163"/>
      <c r="F7" s="163"/>
      <c r="G7" s="163"/>
      <c r="H7" s="163"/>
      <c r="I7" s="164"/>
    </row>
    <row r="8" spans="1:9" ht="15.75" thickBot="1">
      <c r="A8" s="168"/>
      <c r="B8" s="168"/>
      <c r="C8" s="169"/>
      <c r="D8" s="6">
        <v>1</v>
      </c>
      <c r="E8" s="6">
        <v>2</v>
      </c>
      <c r="F8" s="6">
        <v>3</v>
      </c>
      <c r="G8" s="6">
        <v>4</v>
      </c>
      <c r="H8" s="6">
        <v>5</v>
      </c>
      <c r="I8" s="122">
        <v>6</v>
      </c>
    </row>
    <row r="9" spans="1:9" ht="30.95" customHeight="1" thickBot="1">
      <c r="A9" s="207" t="s">
        <v>7</v>
      </c>
      <c r="B9" s="208" t="s">
        <v>8</v>
      </c>
      <c r="C9" s="208" t="s">
        <v>529</v>
      </c>
      <c r="D9" s="209" t="s">
        <v>529</v>
      </c>
      <c r="E9" s="208" t="s">
        <v>132</v>
      </c>
      <c r="F9" s="208" t="s">
        <v>132</v>
      </c>
      <c r="G9" s="208" t="s">
        <v>132</v>
      </c>
      <c r="H9" s="208" t="s">
        <v>132</v>
      </c>
      <c r="I9" s="210" t="s">
        <v>132</v>
      </c>
    </row>
    <row r="10" spans="1:9" ht="30.95" customHeight="1" thickTop="1" thickBot="1">
      <c r="A10" s="1" t="s">
        <v>26</v>
      </c>
      <c r="B10" s="2" t="s">
        <v>303</v>
      </c>
      <c r="C10" s="2" t="s">
        <v>511</v>
      </c>
      <c r="D10" s="3" t="s">
        <v>512</v>
      </c>
      <c r="E10" s="3" t="s">
        <v>512</v>
      </c>
      <c r="F10" s="2" t="s">
        <v>132</v>
      </c>
      <c r="G10" s="2" t="s">
        <v>132</v>
      </c>
      <c r="H10" s="2" t="s">
        <v>132</v>
      </c>
      <c r="I10" s="4" t="s">
        <v>132</v>
      </c>
    </row>
    <row r="11" spans="1:9" ht="30.95" customHeight="1" thickTop="1" thickBot="1">
      <c r="A11" s="1" t="s">
        <v>35</v>
      </c>
      <c r="B11" s="2" t="s">
        <v>27</v>
      </c>
      <c r="C11" s="2" t="s">
        <v>513</v>
      </c>
      <c r="D11" s="2" t="s">
        <v>132</v>
      </c>
      <c r="E11" s="3" t="s">
        <v>513</v>
      </c>
      <c r="F11" s="2" t="s">
        <v>132</v>
      </c>
      <c r="G11" s="2" t="s">
        <v>132</v>
      </c>
      <c r="H11" s="2" t="s">
        <v>132</v>
      </c>
      <c r="I11" s="4" t="s">
        <v>132</v>
      </c>
    </row>
    <row r="12" spans="1:9" ht="30.95" customHeight="1" thickTop="1" thickBot="1">
      <c r="A12" s="1" t="s">
        <v>50</v>
      </c>
      <c r="B12" s="2" t="s">
        <v>329</v>
      </c>
      <c r="C12" s="2" t="s">
        <v>530</v>
      </c>
      <c r="D12" s="2" t="s">
        <v>132</v>
      </c>
      <c r="E12" s="3" t="s">
        <v>531</v>
      </c>
      <c r="F12" s="3" t="s">
        <v>531</v>
      </c>
      <c r="G12" s="2" t="s">
        <v>132</v>
      </c>
      <c r="H12" s="2" t="s">
        <v>132</v>
      </c>
      <c r="I12" s="4" t="s">
        <v>132</v>
      </c>
    </row>
    <row r="13" spans="1:9" ht="30.95" customHeight="1" thickTop="1" thickBot="1">
      <c r="A13" s="1" t="s">
        <v>70</v>
      </c>
      <c r="B13" s="2" t="s">
        <v>36</v>
      </c>
      <c r="C13" s="2" t="s">
        <v>532</v>
      </c>
      <c r="D13" s="2" t="s">
        <v>132</v>
      </c>
      <c r="E13" s="3" t="s">
        <v>533</v>
      </c>
      <c r="F13" s="3" t="s">
        <v>534</v>
      </c>
      <c r="G13" s="3" t="s">
        <v>533</v>
      </c>
      <c r="H13" s="2" t="s">
        <v>132</v>
      </c>
      <c r="I13" s="4" t="s">
        <v>132</v>
      </c>
    </row>
    <row r="14" spans="1:9" ht="30.95" customHeight="1" thickTop="1" thickBot="1">
      <c r="A14" s="1" t="s">
        <v>86</v>
      </c>
      <c r="B14" s="2" t="s">
        <v>362</v>
      </c>
      <c r="C14" s="2" t="s">
        <v>514</v>
      </c>
      <c r="D14" s="2" t="s">
        <v>132</v>
      </c>
      <c r="E14" s="2" t="s">
        <v>132</v>
      </c>
      <c r="F14" s="3" t="s">
        <v>514</v>
      </c>
      <c r="G14" s="2" t="s">
        <v>132</v>
      </c>
      <c r="H14" s="2" t="s">
        <v>132</v>
      </c>
      <c r="I14" s="4" t="s">
        <v>132</v>
      </c>
    </row>
    <row r="15" spans="1:9" ht="30.95" customHeight="1" thickTop="1" thickBot="1">
      <c r="A15" s="1" t="s">
        <v>100</v>
      </c>
      <c r="B15" s="2" t="s">
        <v>376</v>
      </c>
      <c r="C15" s="2" t="s">
        <v>535</v>
      </c>
      <c r="D15" s="2" t="s">
        <v>132</v>
      </c>
      <c r="E15" s="2" t="s">
        <v>132</v>
      </c>
      <c r="F15" s="2" t="s">
        <v>132</v>
      </c>
      <c r="G15" s="2" t="s">
        <v>132</v>
      </c>
      <c r="H15" s="3" t="s">
        <v>535</v>
      </c>
      <c r="I15" s="4" t="s">
        <v>132</v>
      </c>
    </row>
    <row r="16" spans="1:9" ht="30.95" customHeight="1" thickTop="1" thickBot="1">
      <c r="A16" s="1" t="s">
        <v>108</v>
      </c>
      <c r="B16" s="2" t="s">
        <v>87</v>
      </c>
      <c r="C16" s="2" t="s">
        <v>536</v>
      </c>
      <c r="D16" s="2" t="s">
        <v>132</v>
      </c>
      <c r="E16" s="2" t="s">
        <v>132</v>
      </c>
      <c r="F16" s="2" t="s">
        <v>132</v>
      </c>
      <c r="G16" s="2" t="s">
        <v>132</v>
      </c>
      <c r="H16" s="3" t="s">
        <v>536</v>
      </c>
      <c r="I16" s="4" t="s">
        <v>132</v>
      </c>
    </row>
    <row r="17" spans="1:9" ht="30.95" customHeight="1" thickTop="1" thickBot="1">
      <c r="A17" s="1" t="s">
        <v>114</v>
      </c>
      <c r="B17" s="2" t="s">
        <v>396</v>
      </c>
      <c r="C17" s="2" t="s">
        <v>537</v>
      </c>
      <c r="D17" s="2" t="s">
        <v>132</v>
      </c>
      <c r="E17" s="2" t="s">
        <v>132</v>
      </c>
      <c r="F17" s="3" t="s">
        <v>538</v>
      </c>
      <c r="G17" s="3" t="s">
        <v>539</v>
      </c>
      <c r="H17" s="2" t="s">
        <v>132</v>
      </c>
      <c r="I17" s="4" t="s">
        <v>132</v>
      </c>
    </row>
    <row r="18" spans="1:9" ht="30.95" customHeight="1" thickTop="1" thickBot="1">
      <c r="A18" s="1" t="s">
        <v>418</v>
      </c>
      <c r="B18" s="2" t="s">
        <v>419</v>
      </c>
      <c r="C18" s="2" t="s">
        <v>540</v>
      </c>
      <c r="D18" s="2" t="s">
        <v>132</v>
      </c>
      <c r="E18" s="2" t="s">
        <v>132</v>
      </c>
      <c r="F18" s="2" t="s">
        <v>132</v>
      </c>
      <c r="G18" s="3" t="s">
        <v>541</v>
      </c>
      <c r="H18" s="3" t="s">
        <v>542</v>
      </c>
      <c r="I18" s="4" t="s">
        <v>132</v>
      </c>
    </row>
    <row r="19" spans="1:9" ht="30.95" customHeight="1" thickTop="1" thickBot="1">
      <c r="A19" s="1" t="s">
        <v>428</v>
      </c>
      <c r="B19" s="2" t="s">
        <v>71</v>
      </c>
      <c r="C19" s="2" t="s">
        <v>543</v>
      </c>
      <c r="D19" s="2" t="s">
        <v>132</v>
      </c>
      <c r="E19" s="2" t="s">
        <v>132</v>
      </c>
      <c r="F19" s="2" t="s">
        <v>132</v>
      </c>
      <c r="G19" s="2" t="s">
        <v>132</v>
      </c>
      <c r="H19" s="3" t="s">
        <v>544</v>
      </c>
      <c r="I19" s="5" t="s">
        <v>545</v>
      </c>
    </row>
    <row r="20" spans="1:9" ht="30.95" customHeight="1" thickTop="1" thickBot="1">
      <c r="A20" s="1" t="s">
        <v>457</v>
      </c>
      <c r="B20" s="2" t="s">
        <v>62</v>
      </c>
      <c r="C20" s="2" t="s">
        <v>546</v>
      </c>
      <c r="D20" s="2" t="s">
        <v>132</v>
      </c>
      <c r="E20" s="2" t="s">
        <v>132</v>
      </c>
      <c r="F20" s="2" t="s">
        <v>132</v>
      </c>
      <c r="G20" s="2" t="s">
        <v>132</v>
      </c>
      <c r="H20" s="2" t="s">
        <v>132</v>
      </c>
      <c r="I20" s="5" t="s">
        <v>546</v>
      </c>
    </row>
    <row r="21" spans="1:9" ht="30.95" customHeight="1" thickTop="1" thickBot="1">
      <c r="A21" s="1" t="s">
        <v>480</v>
      </c>
      <c r="B21" s="2" t="s">
        <v>101</v>
      </c>
      <c r="C21" s="2" t="s">
        <v>547</v>
      </c>
      <c r="D21" s="2" t="s">
        <v>132</v>
      </c>
      <c r="E21" s="2" t="s">
        <v>132</v>
      </c>
      <c r="F21" s="2" t="s">
        <v>132</v>
      </c>
      <c r="G21" s="2" t="s">
        <v>132</v>
      </c>
      <c r="H21" s="2" t="s">
        <v>132</v>
      </c>
      <c r="I21" s="5" t="s">
        <v>547</v>
      </c>
    </row>
    <row r="22" spans="1:9" ht="30.95" customHeight="1" thickTop="1" thickBot="1">
      <c r="A22" s="1" t="s">
        <v>501</v>
      </c>
      <c r="B22" s="2" t="s">
        <v>115</v>
      </c>
      <c r="C22" s="2" t="s">
        <v>548</v>
      </c>
      <c r="D22" s="2" t="s">
        <v>132</v>
      </c>
      <c r="E22" s="2" t="s">
        <v>132</v>
      </c>
      <c r="F22" s="2" t="s">
        <v>132</v>
      </c>
      <c r="G22" s="2" t="s">
        <v>132</v>
      </c>
      <c r="H22" s="2" t="s">
        <v>132</v>
      </c>
      <c r="I22" s="5" t="s">
        <v>548</v>
      </c>
    </row>
    <row r="23" spans="1:9" ht="3.2" customHeight="1" thickTop="1" thickBot="1">
      <c r="A23" s="123"/>
      <c r="B23" s="124"/>
      <c r="C23" s="124"/>
      <c r="D23" s="124"/>
      <c r="E23" s="124"/>
      <c r="F23" s="124"/>
      <c r="G23" s="124"/>
      <c r="H23" s="124"/>
      <c r="I23" s="125"/>
    </row>
    <row r="24" spans="1:9" ht="21.95" customHeight="1">
      <c r="A24" s="126" t="s">
        <v>549</v>
      </c>
      <c r="B24" s="126"/>
      <c r="C24" s="103"/>
      <c r="D24" s="211">
        <v>8.3299999999999999E-2</v>
      </c>
      <c r="E24" s="211">
        <v>0.1236</v>
      </c>
      <c r="F24" s="211">
        <v>0.30209999999999998</v>
      </c>
      <c r="G24" s="211">
        <v>0.1227</v>
      </c>
      <c r="H24" s="211">
        <v>0.19489999999999999</v>
      </c>
      <c r="I24" s="211">
        <v>0.17349999999999999</v>
      </c>
    </row>
    <row r="25" spans="1:9" ht="21.95" customHeight="1">
      <c r="A25" s="126" t="s">
        <v>550</v>
      </c>
      <c r="B25" s="126"/>
      <c r="C25" s="103"/>
      <c r="D25" s="212">
        <v>52410.81</v>
      </c>
      <c r="E25" s="212">
        <v>77795.25</v>
      </c>
      <c r="F25" s="212">
        <v>190185.97</v>
      </c>
      <c r="G25" s="212">
        <v>77248.44</v>
      </c>
      <c r="H25" s="212">
        <v>122665.83</v>
      </c>
      <c r="I25" s="212">
        <v>109202.87</v>
      </c>
    </row>
    <row r="26" spans="1:9" ht="21.95" customHeight="1">
      <c r="A26" s="126" t="s">
        <v>551</v>
      </c>
      <c r="B26" s="126"/>
      <c r="C26" s="103"/>
      <c r="D26" s="211">
        <v>8.3299999999999999E-2</v>
      </c>
      <c r="E26" s="211">
        <v>0.20680000000000001</v>
      </c>
      <c r="F26" s="211">
        <v>0.50900000000000001</v>
      </c>
      <c r="G26" s="211">
        <v>0.63170000000000004</v>
      </c>
      <c r="H26" s="211">
        <v>0.82650000000000001</v>
      </c>
      <c r="I26" s="211">
        <v>1</v>
      </c>
    </row>
    <row r="27" spans="1:9" ht="21.95" customHeight="1">
      <c r="A27" s="126" t="s">
        <v>552</v>
      </c>
      <c r="B27" s="126"/>
      <c r="C27" s="103"/>
      <c r="D27" s="212">
        <v>52410.8</v>
      </c>
      <c r="E27" s="212">
        <v>130206.05</v>
      </c>
      <c r="F27" s="212">
        <v>320392.02</v>
      </c>
      <c r="G27" s="212">
        <v>397640.46</v>
      </c>
      <c r="H27" s="212">
        <v>520306.29</v>
      </c>
      <c r="I27" s="212">
        <v>629509.16</v>
      </c>
    </row>
    <row r="28" spans="1:9" ht="20.100000000000001" customHeight="1">
      <c r="A28" s="98"/>
      <c r="B28" s="98"/>
      <c r="C28" s="98"/>
      <c r="D28" s="98"/>
      <c r="E28" s="98"/>
      <c r="F28" s="98"/>
      <c r="G28" s="98"/>
      <c r="H28" s="97"/>
      <c r="I28" s="97"/>
    </row>
    <row r="29" spans="1:9" ht="28.5" customHeight="1">
      <c r="A29" s="103"/>
      <c r="B29" s="103"/>
      <c r="C29" s="103"/>
      <c r="D29" s="103"/>
      <c r="E29" s="103"/>
      <c r="F29" s="103"/>
      <c r="G29" s="103"/>
      <c r="H29" s="97"/>
      <c r="I29" s="97"/>
    </row>
    <row r="30" spans="1:9" ht="37.5" customHeight="1">
      <c r="A30" s="130" t="s">
        <v>124</v>
      </c>
      <c r="B30" s="130"/>
      <c r="C30" s="130"/>
      <c r="D30" s="130"/>
      <c r="E30" s="130"/>
      <c r="F30" s="130"/>
      <c r="G30" s="130"/>
      <c r="H30" s="130"/>
      <c r="I30" s="130"/>
    </row>
  </sheetData>
  <mergeCells count="15">
    <mergeCell ref="A1:I1"/>
    <mergeCell ref="A6:I6"/>
    <mergeCell ref="D7:I7"/>
    <mergeCell ref="A30:I30"/>
    <mergeCell ref="A5:I5"/>
    <mergeCell ref="A4:I4"/>
    <mergeCell ref="A3:I3"/>
    <mergeCell ref="A2:I2"/>
    <mergeCell ref="A25:B25"/>
    <mergeCell ref="A26:B26"/>
    <mergeCell ref="A27:B27"/>
    <mergeCell ref="A7:A8"/>
    <mergeCell ref="B7:B8"/>
    <mergeCell ref="C7:C8"/>
    <mergeCell ref="A24:B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="90" zoomScaleNormal="100" zoomScaleSheetLayoutView="90" workbookViewId="0">
      <selection activeCell="D57" sqref="D57"/>
    </sheetView>
  </sheetViews>
  <sheetFormatPr defaultRowHeight="14.25"/>
  <cols>
    <col min="1" max="1" width="16.625" customWidth="1"/>
    <col min="2" max="2" width="10.625" customWidth="1"/>
    <col min="3" max="3" width="13.125" customWidth="1"/>
    <col min="4" max="4" width="36.875" customWidth="1"/>
    <col min="5" max="5" width="9.625" customWidth="1"/>
    <col min="6" max="6" width="13.5" customWidth="1"/>
    <col min="7" max="7" width="9.625" customWidth="1"/>
    <col min="8" max="9" width="11.375" customWidth="1"/>
    <col min="10" max="10" width="13.625" customWidth="1"/>
  </cols>
  <sheetData>
    <row r="1" spans="1:10" ht="24.95" customHeight="1">
      <c r="A1" s="173" t="s">
        <v>146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24.95" customHeight="1">
      <c r="A2" s="176" t="s">
        <v>133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24.95" customHeight="1">
      <c r="A3" s="176" t="s">
        <v>510</v>
      </c>
      <c r="B3" s="177"/>
      <c r="C3" s="177"/>
      <c r="D3" s="177"/>
      <c r="E3" s="177"/>
      <c r="F3" s="177"/>
      <c r="G3" s="177"/>
      <c r="H3" s="177"/>
      <c r="I3" s="177"/>
      <c r="J3" s="178"/>
    </row>
    <row r="4" spans="1:10" ht="24.95" customHeight="1">
      <c r="A4" s="165" t="s">
        <v>516</v>
      </c>
      <c r="B4" s="166"/>
      <c r="C4" s="166"/>
      <c r="D4" s="166"/>
      <c r="E4" s="166"/>
      <c r="F4" s="166"/>
      <c r="G4" s="166"/>
      <c r="H4" s="166"/>
      <c r="I4" s="166"/>
      <c r="J4" s="179"/>
    </row>
    <row r="5" spans="1:10" ht="24.95" customHeight="1" thickBot="1">
      <c r="A5" s="165" t="s">
        <v>186</v>
      </c>
      <c r="B5" s="166"/>
      <c r="C5" s="166"/>
      <c r="D5" s="166"/>
      <c r="E5" s="166"/>
      <c r="F5" s="166"/>
      <c r="G5" s="166"/>
      <c r="H5" s="166"/>
      <c r="I5" s="166"/>
      <c r="J5" s="179"/>
    </row>
    <row r="6" spans="1:10" ht="24.95" customHeight="1">
      <c r="A6" s="135" t="s">
        <v>147</v>
      </c>
      <c r="B6" s="136"/>
      <c r="C6" s="136"/>
      <c r="D6" s="136"/>
      <c r="E6" s="136"/>
      <c r="F6" s="136"/>
      <c r="G6" s="136"/>
      <c r="H6" s="136"/>
      <c r="I6" s="136"/>
      <c r="J6" s="137"/>
    </row>
    <row r="7" spans="1:10" ht="24.95" customHeight="1" thickBot="1">
      <c r="A7" s="169" t="s">
        <v>148</v>
      </c>
      <c r="B7" s="180"/>
      <c r="C7" s="180"/>
      <c r="D7" s="180"/>
      <c r="E7" s="180"/>
      <c r="F7" s="180"/>
      <c r="G7" s="180"/>
      <c r="H7" s="180"/>
      <c r="I7" s="180"/>
      <c r="J7" s="181"/>
    </row>
    <row r="8" spans="1:10" ht="30.75" customHeight="1">
      <c r="A8" s="99" t="s">
        <v>17</v>
      </c>
      <c r="B8" s="99" t="s">
        <v>0</v>
      </c>
      <c r="C8" s="99" t="s">
        <v>1</v>
      </c>
      <c r="D8" s="99" t="s">
        <v>2</v>
      </c>
      <c r="E8" s="170" t="s">
        <v>149</v>
      </c>
      <c r="F8" s="170"/>
      <c r="G8" s="99" t="s">
        <v>3</v>
      </c>
      <c r="H8" s="99" t="s">
        <v>4</v>
      </c>
      <c r="I8" s="99" t="s">
        <v>5</v>
      </c>
      <c r="J8" s="99" t="s">
        <v>6</v>
      </c>
    </row>
    <row r="9" spans="1:10" ht="38.25">
      <c r="A9" s="100" t="s">
        <v>150</v>
      </c>
      <c r="B9" s="100" t="s">
        <v>18</v>
      </c>
      <c r="C9" s="100" t="s">
        <v>19</v>
      </c>
      <c r="D9" s="100" t="s">
        <v>20</v>
      </c>
      <c r="E9" s="171" t="s">
        <v>151</v>
      </c>
      <c r="F9" s="171"/>
      <c r="G9" s="100" t="s">
        <v>21</v>
      </c>
      <c r="H9" s="16">
        <v>1</v>
      </c>
      <c r="I9" s="17">
        <v>140.69999999999999</v>
      </c>
      <c r="J9" s="17">
        <v>140.69999999999999</v>
      </c>
    </row>
    <row r="10" spans="1:10" ht="34.5" customHeight="1">
      <c r="A10" s="101" t="s">
        <v>152</v>
      </c>
      <c r="B10" s="101" t="s">
        <v>143</v>
      </c>
      <c r="C10" s="101" t="s">
        <v>47</v>
      </c>
      <c r="D10" s="101" t="s">
        <v>144</v>
      </c>
      <c r="E10" s="182" t="s">
        <v>151</v>
      </c>
      <c r="F10" s="182"/>
      <c r="G10" s="101" t="s">
        <v>13</v>
      </c>
      <c r="H10" s="18">
        <v>1</v>
      </c>
      <c r="I10" s="19">
        <v>110.72</v>
      </c>
      <c r="J10" s="19">
        <v>110.72</v>
      </c>
    </row>
    <row r="11" spans="1:10" ht="33.75" customHeight="1">
      <c r="A11" s="101" t="s">
        <v>152</v>
      </c>
      <c r="B11" s="101" t="s">
        <v>153</v>
      </c>
      <c r="C11" s="101" t="s">
        <v>41</v>
      </c>
      <c r="D11" s="101" t="s">
        <v>154</v>
      </c>
      <c r="E11" s="182" t="s">
        <v>155</v>
      </c>
      <c r="F11" s="182"/>
      <c r="G11" s="101" t="s">
        <v>13</v>
      </c>
      <c r="H11" s="18">
        <v>1</v>
      </c>
      <c r="I11" s="19">
        <v>29.98</v>
      </c>
      <c r="J11" s="19">
        <v>29.98</v>
      </c>
    </row>
    <row r="12" spans="1:10" ht="25.5">
      <c r="A12" s="98"/>
      <c r="B12" s="98"/>
      <c r="C12" s="98"/>
      <c r="D12" s="98"/>
      <c r="E12" s="98" t="s">
        <v>156</v>
      </c>
      <c r="F12" s="213">
        <v>34.369999999999997</v>
      </c>
      <c r="G12" s="98" t="s">
        <v>157</v>
      </c>
      <c r="H12" s="213">
        <v>0</v>
      </c>
      <c r="I12" s="98" t="s">
        <v>158</v>
      </c>
      <c r="J12" s="213">
        <v>34.369999999999997</v>
      </c>
    </row>
    <row r="13" spans="1:10" ht="26.25" thickBot="1">
      <c r="A13" s="98"/>
      <c r="B13" s="98"/>
      <c r="C13" s="98"/>
      <c r="D13" s="98"/>
      <c r="E13" s="98" t="s">
        <v>159</v>
      </c>
      <c r="F13" s="213">
        <v>27.02</v>
      </c>
      <c r="G13" s="98"/>
      <c r="H13" s="130" t="s">
        <v>160</v>
      </c>
      <c r="I13" s="130"/>
      <c r="J13" s="213">
        <v>167.72</v>
      </c>
    </row>
    <row r="14" spans="1:10" ht="15" thickTop="1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5">
      <c r="A15" s="99" t="s">
        <v>22</v>
      </c>
      <c r="B15" s="99" t="s">
        <v>0</v>
      </c>
      <c r="C15" s="99" t="s">
        <v>1</v>
      </c>
      <c r="D15" s="99" t="s">
        <v>2</v>
      </c>
      <c r="E15" s="170" t="s">
        <v>149</v>
      </c>
      <c r="F15" s="170"/>
      <c r="G15" s="99" t="s">
        <v>3</v>
      </c>
      <c r="H15" s="99" t="s">
        <v>4</v>
      </c>
      <c r="I15" s="99" t="s">
        <v>5</v>
      </c>
      <c r="J15" s="99" t="s">
        <v>6</v>
      </c>
    </row>
    <row r="16" spans="1:10" ht="41.25" customHeight="1">
      <c r="A16" s="100" t="s">
        <v>150</v>
      </c>
      <c r="B16" s="100" t="s">
        <v>23</v>
      </c>
      <c r="C16" s="100" t="s">
        <v>19</v>
      </c>
      <c r="D16" s="100" t="s">
        <v>24</v>
      </c>
      <c r="E16" s="171" t="s">
        <v>151</v>
      </c>
      <c r="F16" s="171"/>
      <c r="G16" s="100" t="s">
        <v>25</v>
      </c>
      <c r="H16" s="16">
        <v>1</v>
      </c>
      <c r="I16" s="17">
        <v>7521.25</v>
      </c>
      <c r="J16" s="17">
        <v>7521.25</v>
      </c>
    </row>
    <row r="17" spans="1:10" ht="45.75" customHeight="1">
      <c r="A17" s="101" t="s">
        <v>152</v>
      </c>
      <c r="B17" s="101" t="s">
        <v>161</v>
      </c>
      <c r="C17" s="101" t="s">
        <v>47</v>
      </c>
      <c r="D17" s="101" t="s">
        <v>162</v>
      </c>
      <c r="E17" s="182" t="s">
        <v>163</v>
      </c>
      <c r="F17" s="182"/>
      <c r="G17" s="101" t="s">
        <v>164</v>
      </c>
      <c r="H17" s="18">
        <v>1</v>
      </c>
      <c r="I17" s="19">
        <v>5046.51</v>
      </c>
      <c r="J17" s="19">
        <v>5046.51</v>
      </c>
    </row>
    <row r="18" spans="1:10" ht="43.5" customHeight="1">
      <c r="A18" s="101" t="s">
        <v>152</v>
      </c>
      <c r="B18" s="101" t="s">
        <v>165</v>
      </c>
      <c r="C18" s="101" t="s">
        <v>47</v>
      </c>
      <c r="D18" s="101" t="s">
        <v>166</v>
      </c>
      <c r="E18" s="182" t="s">
        <v>163</v>
      </c>
      <c r="F18" s="182"/>
      <c r="G18" s="101" t="s">
        <v>164</v>
      </c>
      <c r="H18" s="18">
        <v>1</v>
      </c>
      <c r="I18" s="19">
        <v>2474.7399999999998</v>
      </c>
      <c r="J18" s="19">
        <v>2474.7399999999998</v>
      </c>
    </row>
    <row r="19" spans="1:10" ht="25.5">
      <c r="A19" s="98"/>
      <c r="B19" s="98"/>
      <c r="C19" s="98"/>
      <c r="D19" s="98"/>
      <c r="E19" s="98" t="s">
        <v>156</v>
      </c>
      <c r="F19" s="213">
        <v>6780.59</v>
      </c>
      <c r="G19" s="98" t="s">
        <v>157</v>
      </c>
      <c r="H19" s="213">
        <v>0</v>
      </c>
      <c r="I19" s="98" t="s">
        <v>158</v>
      </c>
      <c r="J19" s="213">
        <v>6780.59</v>
      </c>
    </row>
    <row r="20" spans="1:10" ht="26.25" thickBot="1">
      <c r="A20" s="98"/>
      <c r="B20" s="98"/>
      <c r="C20" s="98"/>
      <c r="D20" s="98"/>
      <c r="E20" s="98" t="s">
        <v>159</v>
      </c>
      <c r="F20" s="213">
        <v>1444.83</v>
      </c>
      <c r="G20" s="98"/>
      <c r="H20" s="130" t="s">
        <v>160</v>
      </c>
      <c r="I20" s="130"/>
      <c r="J20" s="213">
        <v>8966.08</v>
      </c>
    </row>
    <row r="21" spans="1:10" ht="15" thickTop="1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">
      <c r="A22" s="99" t="s">
        <v>72</v>
      </c>
      <c r="B22" s="99" t="s">
        <v>0</v>
      </c>
      <c r="C22" s="99" t="s">
        <v>1</v>
      </c>
      <c r="D22" s="99" t="s">
        <v>2</v>
      </c>
      <c r="E22" s="170" t="s">
        <v>149</v>
      </c>
      <c r="F22" s="170"/>
      <c r="G22" s="99" t="s">
        <v>3</v>
      </c>
      <c r="H22" s="99" t="s">
        <v>4</v>
      </c>
      <c r="I22" s="99" t="s">
        <v>5</v>
      </c>
      <c r="J22" s="99" t="s">
        <v>6</v>
      </c>
    </row>
    <row r="23" spans="1:10" ht="57.75" customHeight="1">
      <c r="A23" s="100" t="s">
        <v>150</v>
      </c>
      <c r="B23" s="100" t="s">
        <v>38</v>
      </c>
      <c r="C23" s="100" t="s">
        <v>19</v>
      </c>
      <c r="D23" s="100" t="s">
        <v>39</v>
      </c>
      <c r="E23" s="171" t="s">
        <v>167</v>
      </c>
      <c r="F23" s="171"/>
      <c r="G23" s="100" t="s">
        <v>13</v>
      </c>
      <c r="H23" s="16">
        <v>1</v>
      </c>
      <c r="I23" s="17">
        <v>143.26</v>
      </c>
      <c r="J23" s="17">
        <v>143.26</v>
      </c>
    </row>
    <row r="24" spans="1:10" ht="36" customHeight="1">
      <c r="A24" s="101" t="s">
        <v>152</v>
      </c>
      <c r="B24" s="101" t="s">
        <v>168</v>
      </c>
      <c r="C24" s="101" t="s">
        <v>47</v>
      </c>
      <c r="D24" s="101" t="s">
        <v>169</v>
      </c>
      <c r="E24" s="182" t="s">
        <v>163</v>
      </c>
      <c r="F24" s="182"/>
      <c r="G24" s="101" t="s">
        <v>170</v>
      </c>
      <c r="H24" s="18">
        <v>0.42699999999999999</v>
      </c>
      <c r="I24" s="19">
        <v>26.61</v>
      </c>
      <c r="J24" s="19">
        <v>11.36</v>
      </c>
    </row>
    <row r="25" spans="1:10" ht="36" customHeight="1">
      <c r="A25" s="101" t="s">
        <v>152</v>
      </c>
      <c r="B25" s="101" t="s">
        <v>171</v>
      </c>
      <c r="C25" s="101" t="s">
        <v>47</v>
      </c>
      <c r="D25" s="101" t="s">
        <v>172</v>
      </c>
      <c r="E25" s="182" t="s">
        <v>163</v>
      </c>
      <c r="F25" s="182"/>
      <c r="G25" s="101" t="s">
        <v>170</v>
      </c>
      <c r="H25" s="18">
        <v>0.63729999999999998</v>
      </c>
      <c r="I25" s="19">
        <v>21.15</v>
      </c>
      <c r="J25" s="19">
        <v>13.47</v>
      </c>
    </row>
    <row r="26" spans="1:10" ht="85.5" customHeight="1">
      <c r="A26" s="101" t="s">
        <v>152</v>
      </c>
      <c r="B26" s="101" t="s">
        <v>173</v>
      </c>
      <c r="C26" s="101" t="s">
        <v>47</v>
      </c>
      <c r="D26" s="101" t="s">
        <v>174</v>
      </c>
      <c r="E26" s="182" t="s">
        <v>175</v>
      </c>
      <c r="F26" s="182"/>
      <c r="G26" s="101" t="s">
        <v>34</v>
      </c>
      <c r="H26" s="18">
        <v>0.1714</v>
      </c>
      <c r="I26" s="19">
        <v>665.91</v>
      </c>
      <c r="J26" s="19">
        <v>114.13</v>
      </c>
    </row>
    <row r="27" spans="1:10" ht="63" customHeight="1">
      <c r="A27" s="102" t="s">
        <v>176</v>
      </c>
      <c r="B27" s="102" t="s">
        <v>177</v>
      </c>
      <c r="C27" s="102" t="s">
        <v>47</v>
      </c>
      <c r="D27" s="102" t="s">
        <v>178</v>
      </c>
      <c r="E27" s="172" t="s">
        <v>179</v>
      </c>
      <c r="F27" s="172"/>
      <c r="G27" s="102" t="s">
        <v>180</v>
      </c>
      <c r="H27" s="21">
        <v>0.10834770000000001</v>
      </c>
      <c r="I27" s="22">
        <v>39.71</v>
      </c>
      <c r="J27" s="22">
        <v>4.3</v>
      </c>
    </row>
    <row r="28" spans="1:10" ht="25.5">
      <c r="A28" s="98"/>
      <c r="B28" s="98"/>
      <c r="C28" s="98"/>
      <c r="D28" s="98"/>
      <c r="E28" s="98" t="s">
        <v>156</v>
      </c>
      <c r="F28" s="213">
        <v>27.38</v>
      </c>
      <c r="G28" s="98" t="s">
        <v>157</v>
      </c>
      <c r="H28" s="213">
        <v>0</v>
      </c>
      <c r="I28" s="98" t="s">
        <v>158</v>
      </c>
      <c r="J28" s="213">
        <v>27.38</v>
      </c>
    </row>
    <row r="29" spans="1:10" ht="26.25" thickBot="1">
      <c r="A29" s="98"/>
      <c r="B29" s="98"/>
      <c r="C29" s="98"/>
      <c r="D29" s="98"/>
      <c r="E29" s="98" t="s">
        <v>159</v>
      </c>
      <c r="F29" s="213">
        <v>27.52</v>
      </c>
      <c r="G29" s="98"/>
      <c r="H29" s="130" t="s">
        <v>160</v>
      </c>
      <c r="I29" s="130"/>
      <c r="J29" s="213">
        <v>170.78</v>
      </c>
    </row>
    <row r="30" spans="1:10" ht="15" thickTop="1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1" spans="1:10" ht="15">
      <c r="A31" s="99" t="s">
        <v>354</v>
      </c>
      <c r="B31" s="99" t="s">
        <v>0</v>
      </c>
      <c r="C31" s="99" t="s">
        <v>1</v>
      </c>
      <c r="D31" s="99" t="s">
        <v>2</v>
      </c>
      <c r="E31" s="170" t="s">
        <v>149</v>
      </c>
      <c r="F31" s="170"/>
      <c r="G31" s="99" t="s">
        <v>3</v>
      </c>
      <c r="H31" s="99" t="s">
        <v>4</v>
      </c>
      <c r="I31" s="99" t="s">
        <v>5</v>
      </c>
      <c r="J31" s="99" t="s">
        <v>6</v>
      </c>
    </row>
    <row r="32" spans="1:10" ht="66" customHeight="1">
      <c r="A32" s="100" t="s">
        <v>150</v>
      </c>
      <c r="B32" s="100" t="s">
        <v>44</v>
      </c>
      <c r="C32" s="100" t="s">
        <v>19</v>
      </c>
      <c r="D32" s="100" t="s">
        <v>45</v>
      </c>
      <c r="E32" s="171" t="s">
        <v>151</v>
      </c>
      <c r="F32" s="171"/>
      <c r="G32" s="100" t="s">
        <v>21</v>
      </c>
      <c r="H32" s="16">
        <v>1</v>
      </c>
      <c r="I32" s="17">
        <v>16.18</v>
      </c>
      <c r="J32" s="17">
        <v>16.18</v>
      </c>
    </row>
    <row r="33" spans="1:10" ht="71.25" customHeight="1">
      <c r="A33" s="101" t="s">
        <v>152</v>
      </c>
      <c r="B33" s="101" t="s">
        <v>181</v>
      </c>
      <c r="C33" s="101" t="s">
        <v>47</v>
      </c>
      <c r="D33" s="101" t="s">
        <v>182</v>
      </c>
      <c r="E33" s="182" t="s">
        <v>183</v>
      </c>
      <c r="F33" s="182"/>
      <c r="G33" s="101" t="s">
        <v>49</v>
      </c>
      <c r="H33" s="18">
        <v>0.12</v>
      </c>
      <c r="I33" s="19">
        <v>39.380000000000003</v>
      </c>
      <c r="J33" s="19">
        <v>4.72</v>
      </c>
    </row>
    <row r="34" spans="1:10" ht="36.75" customHeight="1">
      <c r="A34" s="101" t="s">
        <v>152</v>
      </c>
      <c r="B34" s="101" t="s">
        <v>168</v>
      </c>
      <c r="C34" s="101" t="s">
        <v>47</v>
      </c>
      <c r="D34" s="101" t="s">
        <v>169</v>
      </c>
      <c r="E34" s="182" t="s">
        <v>163</v>
      </c>
      <c r="F34" s="182"/>
      <c r="G34" s="101" t="s">
        <v>170</v>
      </c>
      <c r="H34" s="18">
        <v>0.28899999999999998</v>
      </c>
      <c r="I34" s="19">
        <v>26.61</v>
      </c>
      <c r="J34" s="19">
        <v>7.69</v>
      </c>
    </row>
    <row r="35" spans="1:10" ht="43.5" customHeight="1">
      <c r="A35" s="101" t="s">
        <v>152</v>
      </c>
      <c r="B35" s="101" t="s">
        <v>184</v>
      </c>
      <c r="C35" s="101" t="s">
        <v>47</v>
      </c>
      <c r="D35" s="101" t="s">
        <v>185</v>
      </c>
      <c r="E35" s="182" t="s">
        <v>163</v>
      </c>
      <c r="F35" s="182"/>
      <c r="G35" s="101" t="s">
        <v>170</v>
      </c>
      <c r="H35" s="18">
        <v>0.17419999999999999</v>
      </c>
      <c r="I35" s="19">
        <v>21.67</v>
      </c>
      <c r="J35" s="19">
        <v>3.77</v>
      </c>
    </row>
    <row r="36" spans="1:10" ht="25.5">
      <c r="A36" s="98"/>
      <c r="B36" s="98"/>
      <c r="C36" s="98"/>
      <c r="D36" s="98"/>
      <c r="E36" s="98" t="s">
        <v>156</v>
      </c>
      <c r="F36" s="213">
        <v>9.44</v>
      </c>
      <c r="G36" s="98" t="s">
        <v>157</v>
      </c>
      <c r="H36" s="213">
        <v>0</v>
      </c>
      <c r="I36" s="98" t="s">
        <v>158</v>
      </c>
      <c r="J36" s="213">
        <v>9.44</v>
      </c>
    </row>
    <row r="37" spans="1:10" ht="26.25" thickBot="1">
      <c r="A37" s="98"/>
      <c r="B37" s="98"/>
      <c r="C37" s="98"/>
      <c r="D37" s="98"/>
      <c r="E37" s="98" t="s">
        <v>159</v>
      </c>
      <c r="F37" s="213">
        <v>3.1</v>
      </c>
      <c r="G37" s="98"/>
      <c r="H37" s="130" t="s">
        <v>160</v>
      </c>
      <c r="I37" s="130"/>
      <c r="J37" s="213">
        <v>19.28</v>
      </c>
    </row>
    <row r="38" spans="1:10" ht="15" thickTop="1">
      <c r="A38" s="20"/>
      <c r="B38" s="20"/>
      <c r="C38" s="20"/>
      <c r="D38" s="20"/>
      <c r="E38" s="20"/>
      <c r="F38" s="20"/>
      <c r="G38" s="20"/>
      <c r="H38" s="20"/>
      <c r="I38" s="20"/>
      <c r="J38" s="20"/>
    </row>
    <row r="39" spans="1:10" ht="15">
      <c r="A39" s="99" t="s">
        <v>519</v>
      </c>
      <c r="B39" s="99" t="s">
        <v>0</v>
      </c>
      <c r="C39" s="99" t="s">
        <v>1</v>
      </c>
      <c r="D39" s="99" t="s">
        <v>2</v>
      </c>
      <c r="E39" s="170" t="s">
        <v>149</v>
      </c>
      <c r="F39" s="170"/>
      <c r="G39" s="99" t="s">
        <v>3</v>
      </c>
      <c r="H39" s="99" t="s">
        <v>4</v>
      </c>
      <c r="I39" s="99" t="s">
        <v>5</v>
      </c>
      <c r="J39" s="99" t="s">
        <v>6</v>
      </c>
    </row>
    <row r="40" spans="1:10" ht="37.5" customHeight="1">
      <c r="A40" s="100" t="s">
        <v>150</v>
      </c>
      <c r="B40" s="100" t="s">
        <v>520</v>
      </c>
      <c r="C40" s="100" t="s">
        <v>19</v>
      </c>
      <c r="D40" s="100" t="s">
        <v>521</v>
      </c>
      <c r="E40" s="171" t="s">
        <v>151</v>
      </c>
      <c r="F40" s="171"/>
      <c r="G40" s="100" t="s">
        <v>13</v>
      </c>
      <c r="H40" s="16">
        <v>1</v>
      </c>
      <c r="I40" s="17">
        <v>144.63</v>
      </c>
      <c r="J40" s="17">
        <v>144.63</v>
      </c>
    </row>
    <row r="41" spans="1:10" ht="39" customHeight="1">
      <c r="A41" s="101" t="s">
        <v>152</v>
      </c>
      <c r="B41" s="101" t="s">
        <v>168</v>
      </c>
      <c r="C41" s="101" t="s">
        <v>47</v>
      </c>
      <c r="D41" s="101" t="s">
        <v>169</v>
      </c>
      <c r="E41" s="182" t="s">
        <v>163</v>
      </c>
      <c r="F41" s="182"/>
      <c r="G41" s="101" t="s">
        <v>170</v>
      </c>
      <c r="H41" s="18">
        <v>0.22</v>
      </c>
      <c r="I41" s="19">
        <v>26.61</v>
      </c>
      <c r="J41" s="19">
        <v>5.85</v>
      </c>
    </row>
    <row r="42" spans="1:10" ht="42" customHeight="1">
      <c r="A42" s="101" t="s">
        <v>152</v>
      </c>
      <c r="B42" s="101" t="s">
        <v>171</v>
      </c>
      <c r="C42" s="101" t="s">
        <v>47</v>
      </c>
      <c r="D42" s="101" t="s">
        <v>172</v>
      </c>
      <c r="E42" s="182" t="s">
        <v>163</v>
      </c>
      <c r="F42" s="182"/>
      <c r="G42" s="101" t="s">
        <v>170</v>
      </c>
      <c r="H42" s="18">
        <v>0.35699999999999998</v>
      </c>
      <c r="I42" s="19">
        <v>21.15</v>
      </c>
      <c r="J42" s="19">
        <v>7.55</v>
      </c>
    </row>
    <row r="43" spans="1:10" ht="67.5" customHeight="1">
      <c r="A43" s="101" t="s">
        <v>152</v>
      </c>
      <c r="B43" s="101" t="s">
        <v>553</v>
      </c>
      <c r="C43" s="101" t="s">
        <v>554</v>
      </c>
      <c r="D43" s="101" t="s">
        <v>555</v>
      </c>
      <c r="E43" s="182" t="s">
        <v>132</v>
      </c>
      <c r="F43" s="182"/>
      <c r="G43" s="101" t="s">
        <v>13</v>
      </c>
      <c r="H43" s="18">
        <v>0.1578</v>
      </c>
      <c r="I43" s="19">
        <v>69.81</v>
      </c>
      <c r="J43" s="19">
        <v>11.01</v>
      </c>
    </row>
    <row r="44" spans="1:10" ht="76.5">
      <c r="A44" s="101" t="s">
        <v>152</v>
      </c>
      <c r="B44" s="101" t="s">
        <v>556</v>
      </c>
      <c r="C44" s="101" t="s">
        <v>47</v>
      </c>
      <c r="D44" s="101" t="s">
        <v>557</v>
      </c>
      <c r="E44" s="182" t="s">
        <v>175</v>
      </c>
      <c r="F44" s="182"/>
      <c r="G44" s="101" t="s">
        <v>34</v>
      </c>
      <c r="H44" s="18">
        <v>0.15</v>
      </c>
      <c r="I44" s="19">
        <v>703.51</v>
      </c>
      <c r="J44" s="19">
        <v>105.52</v>
      </c>
    </row>
    <row r="45" spans="1:10" ht="51">
      <c r="A45" s="102" t="s">
        <v>176</v>
      </c>
      <c r="B45" s="102" t="s">
        <v>558</v>
      </c>
      <c r="C45" s="102" t="s">
        <v>47</v>
      </c>
      <c r="D45" s="102" t="s">
        <v>559</v>
      </c>
      <c r="E45" s="172" t="s">
        <v>179</v>
      </c>
      <c r="F45" s="172"/>
      <c r="G45" s="102" t="s">
        <v>34</v>
      </c>
      <c r="H45" s="21">
        <v>7.0000000000000007E-2</v>
      </c>
      <c r="I45" s="22">
        <v>210</v>
      </c>
      <c r="J45" s="22">
        <v>14.7</v>
      </c>
    </row>
    <row r="46" spans="1:10" ht="25.5">
      <c r="A46" s="98"/>
      <c r="B46" s="98"/>
      <c r="C46" s="98"/>
      <c r="D46" s="98"/>
      <c r="E46" s="98" t="s">
        <v>156</v>
      </c>
      <c r="F46" s="213">
        <v>23.98</v>
      </c>
      <c r="G46" s="98" t="s">
        <v>157</v>
      </c>
      <c r="H46" s="213">
        <v>0</v>
      </c>
      <c r="I46" s="98" t="s">
        <v>158</v>
      </c>
      <c r="J46" s="213">
        <v>23.98</v>
      </c>
    </row>
    <row r="47" spans="1:10" ht="26.25" thickBot="1">
      <c r="A47" s="98"/>
      <c r="B47" s="98"/>
      <c r="C47" s="98"/>
      <c r="D47" s="98"/>
      <c r="E47" s="98" t="s">
        <v>159</v>
      </c>
      <c r="F47" s="213">
        <v>27.78</v>
      </c>
      <c r="G47" s="98"/>
      <c r="H47" s="130" t="s">
        <v>160</v>
      </c>
      <c r="I47" s="130"/>
      <c r="J47" s="213">
        <v>172.41</v>
      </c>
    </row>
    <row r="48" spans="1:10" ht="15" thickTop="1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1:10" ht="15">
      <c r="A49" s="99" t="s">
        <v>387</v>
      </c>
      <c r="B49" s="99" t="s">
        <v>0</v>
      </c>
      <c r="C49" s="99" t="s">
        <v>1</v>
      </c>
      <c r="D49" s="99" t="s">
        <v>2</v>
      </c>
      <c r="E49" s="170" t="s">
        <v>149</v>
      </c>
      <c r="F49" s="170"/>
      <c r="G49" s="99" t="s">
        <v>3</v>
      </c>
      <c r="H49" s="99" t="s">
        <v>4</v>
      </c>
      <c r="I49" s="99" t="s">
        <v>5</v>
      </c>
      <c r="J49" s="99" t="s">
        <v>6</v>
      </c>
    </row>
    <row r="50" spans="1:10" ht="25.5">
      <c r="A50" s="100" t="s">
        <v>150</v>
      </c>
      <c r="B50" s="100" t="s">
        <v>388</v>
      </c>
      <c r="C50" s="100" t="s">
        <v>19</v>
      </c>
      <c r="D50" s="100" t="s">
        <v>389</v>
      </c>
      <c r="E50" s="171" t="s">
        <v>163</v>
      </c>
      <c r="F50" s="171"/>
      <c r="G50" s="100" t="s">
        <v>390</v>
      </c>
      <c r="H50" s="16">
        <v>1</v>
      </c>
      <c r="I50" s="17">
        <v>13000</v>
      </c>
      <c r="J50" s="17">
        <v>13000</v>
      </c>
    </row>
    <row r="51" spans="1:10" ht="25.5">
      <c r="A51" s="102" t="s">
        <v>176</v>
      </c>
      <c r="B51" s="102" t="s">
        <v>515</v>
      </c>
      <c r="C51" s="102" t="s">
        <v>19</v>
      </c>
      <c r="D51" s="102" t="s">
        <v>389</v>
      </c>
      <c r="E51" s="172" t="s">
        <v>179</v>
      </c>
      <c r="F51" s="172"/>
      <c r="G51" s="102" t="s">
        <v>390</v>
      </c>
      <c r="H51" s="21">
        <v>1</v>
      </c>
      <c r="I51" s="22">
        <v>13000</v>
      </c>
      <c r="J51" s="22">
        <v>13000</v>
      </c>
    </row>
    <row r="52" spans="1:10" ht="25.5">
      <c r="A52" s="98"/>
      <c r="B52" s="98"/>
      <c r="C52" s="98"/>
      <c r="D52" s="98"/>
      <c r="E52" s="98" t="s">
        <v>156</v>
      </c>
      <c r="F52" s="213">
        <v>0</v>
      </c>
      <c r="G52" s="98" t="s">
        <v>157</v>
      </c>
      <c r="H52" s="213">
        <v>0</v>
      </c>
      <c r="I52" s="98" t="s">
        <v>158</v>
      </c>
      <c r="J52" s="213">
        <v>0</v>
      </c>
    </row>
    <row r="53" spans="1:10" ht="26.25" thickBot="1">
      <c r="A53" s="98"/>
      <c r="B53" s="98"/>
      <c r="C53" s="98"/>
      <c r="D53" s="98"/>
      <c r="E53" s="98" t="s">
        <v>159</v>
      </c>
      <c r="F53" s="213">
        <v>2497.3000000000002</v>
      </c>
      <c r="G53" s="98"/>
      <c r="H53" s="130" t="s">
        <v>160</v>
      </c>
      <c r="I53" s="130"/>
      <c r="J53" s="213">
        <v>15497.3</v>
      </c>
    </row>
    <row r="54" spans="1:10" ht="15" thickTop="1">
      <c r="A54" s="20"/>
      <c r="B54" s="20"/>
      <c r="C54" s="20"/>
      <c r="D54" s="20"/>
      <c r="E54" s="20"/>
      <c r="F54" s="20"/>
      <c r="G54" s="20"/>
      <c r="H54" s="20"/>
      <c r="I54" s="20"/>
      <c r="J54" s="20"/>
    </row>
  </sheetData>
  <mergeCells count="42">
    <mergeCell ref="E49:F49"/>
    <mergeCell ref="E50:F50"/>
    <mergeCell ref="E51:F51"/>
    <mergeCell ref="H53:I53"/>
    <mergeCell ref="E42:F42"/>
    <mergeCell ref="E43:F43"/>
    <mergeCell ref="E44:F44"/>
    <mergeCell ref="E45:F45"/>
    <mergeCell ref="H47:I47"/>
    <mergeCell ref="H20:I20"/>
    <mergeCell ref="H37:I37"/>
    <mergeCell ref="E23:F23"/>
    <mergeCell ref="E24:F24"/>
    <mergeCell ref="E25:F25"/>
    <mergeCell ref="E26:F26"/>
    <mergeCell ref="E27:F27"/>
    <mergeCell ref="H29:I29"/>
    <mergeCell ref="E31:F31"/>
    <mergeCell ref="E32:F32"/>
    <mergeCell ref="E33:F33"/>
    <mergeCell ref="E34:F34"/>
    <mergeCell ref="E35:F35"/>
    <mergeCell ref="A1:J1"/>
    <mergeCell ref="A2:J2"/>
    <mergeCell ref="A3:J3"/>
    <mergeCell ref="A4:J4"/>
    <mergeCell ref="A5:J5"/>
    <mergeCell ref="A6:J6"/>
    <mergeCell ref="E39:F39"/>
    <mergeCell ref="E40:F40"/>
    <mergeCell ref="E41:F41"/>
    <mergeCell ref="E22:F22"/>
    <mergeCell ref="A7:J7"/>
    <mergeCell ref="E8:F8"/>
    <mergeCell ref="E9:F9"/>
    <mergeCell ref="E10:F10"/>
    <mergeCell ref="E11:F11"/>
    <mergeCell ref="H13:I13"/>
    <mergeCell ref="E15:F15"/>
    <mergeCell ref="E16:F16"/>
    <mergeCell ref="E17:F17"/>
    <mergeCell ref="E18:F1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zoomScaleNormal="100" zoomScaleSheetLayoutView="100" workbookViewId="0">
      <selection activeCell="A4" sqref="A4:H4"/>
    </sheetView>
  </sheetViews>
  <sheetFormatPr defaultRowHeight="14.25"/>
  <cols>
    <col min="1" max="1" width="19" customWidth="1"/>
    <col min="2" max="7" width="13.625" customWidth="1"/>
    <col min="8" max="8" width="22.875" customWidth="1"/>
  </cols>
  <sheetData>
    <row r="1" spans="1:8" ht="21.95" customHeight="1">
      <c r="A1" s="144" t="s">
        <v>125</v>
      </c>
      <c r="B1" s="145"/>
      <c r="C1" s="145"/>
      <c r="D1" s="145"/>
      <c r="E1" s="145"/>
      <c r="F1" s="145"/>
      <c r="G1" s="145"/>
      <c r="H1" s="146"/>
    </row>
    <row r="2" spans="1:8" ht="21.95" customHeight="1">
      <c r="A2" s="147" t="s">
        <v>133</v>
      </c>
      <c r="B2" s="148"/>
      <c r="C2" s="148"/>
      <c r="D2" s="148"/>
      <c r="E2" s="148"/>
      <c r="F2" s="148"/>
      <c r="G2" s="148"/>
      <c r="H2" s="149"/>
    </row>
    <row r="3" spans="1:8" ht="21.95" customHeight="1">
      <c r="A3" s="147" t="s">
        <v>510</v>
      </c>
      <c r="B3" s="148"/>
      <c r="C3" s="148"/>
      <c r="D3" s="148"/>
      <c r="E3" s="148"/>
      <c r="F3" s="148"/>
      <c r="G3" s="148"/>
      <c r="H3" s="149"/>
    </row>
    <row r="4" spans="1:8" ht="21.95" customHeight="1" thickBot="1">
      <c r="A4" s="147" t="s">
        <v>516</v>
      </c>
      <c r="B4" s="148"/>
      <c r="C4" s="148"/>
      <c r="D4" s="148"/>
      <c r="E4" s="148"/>
      <c r="F4" s="148"/>
      <c r="G4" s="148"/>
      <c r="H4" s="149"/>
    </row>
    <row r="5" spans="1:8" ht="24.95" customHeight="1" thickBot="1">
      <c r="A5" s="185" t="s">
        <v>187</v>
      </c>
      <c r="B5" s="186"/>
      <c r="C5" s="186"/>
      <c r="D5" s="186"/>
      <c r="E5" s="186"/>
      <c r="F5" s="186"/>
      <c r="G5" s="186"/>
      <c r="H5" s="187"/>
    </row>
    <row r="6" spans="1:8" ht="33" customHeight="1">
      <c r="A6" s="23"/>
      <c r="B6" s="24"/>
      <c r="C6" s="24"/>
      <c r="D6" s="24"/>
      <c r="E6" s="24"/>
      <c r="F6" s="24"/>
      <c r="G6" s="24"/>
      <c r="H6" s="25" t="s">
        <v>188</v>
      </c>
    </row>
    <row r="7" spans="1:8">
      <c r="A7" s="26"/>
      <c r="B7" s="27" t="s">
        <v>189</v>
      </c>
      <c r="C7" s="27"/>
      <c r="D7" s="27"/>
      <c r="E7" s="27"/>
      <c r="F7" s="27"/>
      <c r="G7" s="27"/>
      <c r="H7" s="28">
        <v>3</v>
      </c>
    </row>
    <row r="8" spans="1:8" ht="15" thickBot="1">
      <c r="A8" s="29"/>
      <c r="B8" s="27" t="s">
        <v>190</v>
      </c>
      <c r="C8" s="27"/>
      <c r="D8" s="27"/>
      <c r="E8" s="27"/>
      <c r="F8" s="27"/>
      <c r="G8" s="27"/>
      <c r="H8" s="28">
        <v>0.59</v>
      </c>
    </row>
    <row r="9" spans="1:8" ht="16.5" thickBot="1">
      <c r="A9" s="30" t="s">
        <v>191</v>
      </c>
      <c r="B9" s="31"/>
      <c r="C9" s="31"/>
      <c r="D9" s="31"/>
      <c r="E9" s="31"/>
      <c r="F9" s="31"/>
      <c r="G9" s="31"/>
      <c r="H9" s="32">
        <f>H7+H8</f>
        <v>3.59</v>
      </c>
    </row>
    <row r="10" spans="1:8">
      <c r="A10" s="33" t="s">
        <v>192</v>
      </c>
      <c r="B10" s="27"/>
      <c r="C10" s="27"/>
      <c r="D10" s="27"/>
      <c r="E10" s="27"/>
      <c r="F10" s="27"/>
      <c r="G10" s="27"/>
      <c r="H10" s="28"/>
    </row>
    <row r="11" spans="1:8">
      <c r="A11" s="26" t="s">
        <v>193</v>
      </c>
      <c r="B11" s="34" t="s">
        <v>194</v>
      </c>
      <c r="C11" s="34"/>
      <c r="D11" s="34"/>
      <c r="E11" s="34"/>
      <c r="F11" s="34"/>
      <c r="G11" s="34"/>
      <c r="H11" s="28">
        <v>0.97</v>
      </c>
    </row>
    <row r="12" spans="1:8" ht="15" thickBot="1">
      <c r="A12" s="26" t="s">
        <v>195</v>
      </c>
      <c r="B12" s="34" t="s">
        <v>196</v>
      </c>
      <c r="C12" s="34"/>
      <c r="D12" s="34"/>
      <c r="E12" s="34"/>
      <c r="F12" s="34"/>
      <c r="G12" s="34"/>
      <c r="H12" s="28">
        <v>0.8</v>
      </c>
    </row>
    <row r="13" spans="1:8" ht="16.5" thickBot="1">
      <c r="A13" s="30" t="s">
        <v>191</v>
      </c>
      <c r="B13" s="31"/>
      <c r="C13" s="31"/>
      <c r="D13" s="31"/>
      <c r="E13" s="31"/>
      <c r="F13" s="31"/>
      <c r="G13" s="31"/>
      <c r="H13" s="32">
        <f>H11+H12</f>
        <v>1.77</v>
      </c>
    </row>
    <row r="14" spans="1:8" ht="15" thickBot="1">
      <c r="A14" s="35" t="s">
        <v>197</v>
      </c>
      <c r="B14" s="34"/>
      <c r="C14" s="34"/>
      <c r="D14" s="34"/>
      <c r="E14" s="34"/>
      <c r="F14" s="34"/>
      <c r="G14" s="34"/>
      <c r="H14" s="36" t="s">
        <v>198</v>
      </c>
    </row>
    <row r="15" spans="1:8" ht="16.5" thickBot="1">
      <c r="A15" s="37" t="s">
        <v>199</v>
      </c>
      <c r="B15" s="31" t="s">
        <v>200</v>
      </c>
      <c r="C15" s="31"/>
      <c r="D15" s="31"/>
      <c r="E15" s="31"/>
      <c r="F15" s="31"/>
      <c r="G15" s="31"/>
      <c r="H15" s="32">
        <f>H16+H17</f>
        <v>6.15</v>
      </c>
    </row>
    <row r="16" spans="1:8">
      <c r="A16" s="29" t="s">
        <v>201</v>
      </c>
      <c r="B16" s="34" t="s">
        <v>202</v>
      </c>
      <c r="C16" s="34"/>
      <c r="D16" s="34"/>
      <c r="E16" s="34"/>
      <c r="F16" s="34"/>
      <c r="G16" s="34"/>
      <c r="H16" s="28">
        <f>H22</f>
        <v>3.65</v>
      </c>
    </row>
    <row r="17" spans="1:8" ht="15" thickBot="1">
      <c r="A17" s="29" t="s">
        <v>203</v>
      </c>
      <c r="B17" s="34" t="s">
        <v>204</v>
      </c>
      <c r="C17" s="34"/>
      <c r="D17" s="34"/>
      <c r="E17" s="34"/>
      <c r="F17" s="34"/>
      <c r="G17" s="34"/>
      <c r="H17" s="28">
        <v>2.5</v>
      </c>
    </row>
    <row r="18" spans="1:8" ht="15" thickBot="1">
      <c r="A18" s="38" t="s">
        <v>205</v>
      </c>
      <c r="B18" s="39" t="s">
        <v>206</v>
      </c>
      <c r="C18" s="39"/>
      <c r="D18" s="39"/>
      <c r="E18" s="39"/>
      <c r="F18" s="39"/>
      <c r="G18" s="39"/>
      <c r="H18" s="40">
        <v>6.16</v>
      </c>
    </row>
    <row r="19" spans="1:8">
      <c r="A19" s="41"/>
      <c r="B19" s="42"/>
      <c r="C19" s="42"/>
      <c r="D19" s="42"/>
      <c r="E19" s="42"/>
      <c r="F19" s="42"/>
      <c r="G19" s="42"/>
      <c r="H19" s="43"/>
    </row>
    <row r="20" spans="1:8" ht="15" thickBot="1">
      <c r="A20" s="41"/>
      <c r="B20" s="42"/>
      <c r="C20" s="42"/>
      <c r="D20" s="42"/>
      <c r="E20" s="42"/>
      <c r="F20" s="42"/>
      <c r="G20" s="42"/>
      <c r="H20" s="43"/>
    </row>
    <row r="21" spans="1:8" ht="16.5" thickBot="1">
      <c r="A21" s="44" t="s">
        <v>207</v>
      </c>
      <c r="B21" s="45"/>
      <c r="C21" s="45"/>
      <c r="D21" s="45"/>
      <c r="E21" s="45"/>
      <c r="F21" s="45"/>
      <c r="G21" s="45"/>
      <c r="H21" s="46"/>
    </row>
    <row r="22" spans="1:8">
      <c r="A22" s="26" t="s">
        <v>201</v>
      </c>
      <c r="B22" s="27" t="s">
        <v>202</v>
      </c>
      <c r="C22" s="27"/>
      <c r="D22" s="27"/>
      <c r="E22" s="27"/>
      <c r="F22" s="27"/>
      <c r="G22" s="27"/>
      <c r="H22" s="47">
        <f>H23+H24+H25</f>
        <v>3.65</v>
      </c>
    </row>
    <row r="23" spans="1:8">
      <c r="A23" s="29" t="s">
        <v>208</v>
      </c>
      <c r="B23" s="34" t="s">
        <v>209</v>
      </c>
      <c r="C23" s="34"/>
      <c r="D23" s="34"/>
      <c r="E23" s="34"/>
      <c r="F23" s="34"/>
      <c r="G23" s="34"/>
      <c r="H23" s="48">
        <v>0.65</v>
      </c>
    </row>
    <row r="24" spans="1:8">
      <c r="A24" s="29" t="s">
        <v>210</v>
      </c>
      <c r="B24" s="34" t="s">
        <v>211</v>
      </c>
      <c r="C24" s="34"/>
      <c r="D24" s="34"/>
      <c r="E24" s="34"/>
      <c r="F24" s="34"/>
      <c r="G24" s="34"/>
      <c r="H24" s="48">
        <v>3</v>
      </c>
    </row>
    <row r="25" spans="1:8" ht="15" thickBot="1">
      <c r="A25" s="29" t="s">
        <v>212</v>
      </c>
      <c r="B25" s="34" t="s">
        <v>213</v>
      </c>
      <c r="C25" s="34"/>
      <c r="D25" s="34"/>
      <c r="E25" s="34"/>
      <c r="F25" s="34"/>
      <c r="G25" s="34"/>
      <c r="H25" s="48">
        <v>0</v>
      </c>
    </row>
    <row r="26" spans="1:8" ht="16.5" thickBot="1">
      <c r="A26" s="44" t="s">
        <v>214</v>
      </c>
      <c r="B26" s="45"/>
      <c r="C26" s="45"/>
      <c r="D26" s="45"/>
      <c r="E26" s="45"/>
      <c r="F26" s="45"/>
      <c r="G26" s="45"/>
      <c r="H26" s="46"/>
    </row>
    <row r="27" spans="1:8">
      <c r="A27" s="26" t="s">
        <v>203</v>
      </c>
      <c r="B27" s="27" t="s">
        <v>215</v>
      </c>
      <c r="C27" s="27"/>
      <c r="D27" s="27"/>
      <c r="E27" s="27"/>
      <c r="F27" s="27"/>
      <c r="G27" s="27"/>
      <c r="H27" s="47">
        <f>H28</f>
        <v>2.5</v>
      </c>
    </row>
    <row r="28" spans="1:8">
      <c r="A28" s="29" t="s">
        <v>216</v>
      </c>
      <c r="B28" s="34" t="s">
        <v>209</v>
      </c>
      <c r="C28" s="34"/>
      <c r="D28" s="34"/>
      <c r="E28" s="34"/>
      <c r="F28" s="34"/>
      <c r="G28" s="34"/>
      <c r="H28" s="28">
        <v>2.5</v>
      </c>
    </row>
    <row r="29" spans="1:8">
      <c r="A29" s="41"/>
      <c r="B29" s="42"/>
      <c r="C29" s="42"/>
      <c r="D29" s="42"/>
      <c r="E29" s="42"/>
      <c r="F29" s="42"/>
      <c r="G29" s="42"/>
      <c r="H29" s="43"/>
    </row>
    <row r="30" spans="1:8">
      <c r="A30" s="41"/>
      <c r="B30" s="42"/>
      <c r="C30" s="42"/>
      <c r="D30" s="42"/>
      <c r="E30" s="42"/>
      <c r="F30" s="42"/>
      <c r="G30" s="42"/>
      <c r="H30" s="43"/>
    </row>
    <row r="31" spans="1:8" ht="129.94999999999999" customHeight="1">
      <c r="A31" s="49" t="s">
        <v>217</v>
      </c>
      <c r="B31" s="50"/>
      <c r="C31" s="50"/>
      <c r="D31" s="50"/>
      <c r="E31" s="50"/>
      <c r="F31" s="50"/>
      <c r="G31" s="50"/>
      <c r="H31" s="51"/>
    </row>
    <row r="32" spans="1:8" ht="17.25">
      <c r="A32" s="52" t="s">
        <v>218</v>
      </c>
      <c r="B32" s="53"/>
      <c r="C32" s="54">
        <f>H7/100</f>
        <v>0.03</v>
      </c>
      <c r="D32" s="53"/>
      <c r="E32" s="42"/>
      <c r="F32" s="55" t="s">
        <v>218</v>
      </c>
      <c r="G32" s="55"/>
      <c r="H32" s="56">
        <f>C32</f>
        <v>0.03</v>
      </c>
    </row>
    <row r="33" spans="1:8" ht="17.25">
      <c r="A33" s="52" t="s">
        <v>219</v>
      </c>
      <c r="B33" s="53"/>
      <c r="C33" s="54">
        <f>H12/100</f>
        <v>8.0000000000000002E-3</v>
      </c>
      <c r="D33" s="53"/>
      <c r="E33" s="42"/>
      <c r="F33" s="55" t="s">
        <v>219</v>
      </c>
      <c r="G33" s="55"/>
      <c r="H33" s="56">
        <f>C33</f>
        <v>8.0000000000000002E-3</v>
      </c>
    </row>
    <row r="34" spans="1:8" ht="17.25">
      <c r="A34" s="52" t="s">
        <v>220</v>
      </c>
      <c r="B34" s="53"/>
      <c r="C34" s="54">
        <f>H11/100</f>
        <v>9.7000000000000003E-3</v>
      </c>
      <c r="D34" s="53"/>
      <c r="E34" s="42"/>
      <c r="F34" s="55" t="s">
        <v>220</v>
      </c>
      <c r="G34" s="55"/>
      <c r="H34" s="56">
        <f>C34</f>
        <v>9.7000000000000003E-3</v>
      </c>
    </row>
    <row r="35" spans="1:8" ht="17.25">
      <c r="A35" s="52" t="s">
        <v>221</v>
      </c>
      <c r="B35" s="53"/>
      <c r="C35" s="57">
        <f>1+C32+C33+C34</f>
        <v>1.0477000000000001</v>
      </c>
      <c r="D35" s="53"/>
      <c r="E35" s="42"/>
      <c r="F35" s="55" t="s">
        <v>221</v>
      </c>
      <c r="G35" s="55"/>
      <c r="H35" s="58">
        <f>1+H32+H33+H34</f>
        <v>1.0477000000000001</v>
      </c>
    </row>
    <row r="36" spans="1:8" ht="17.25">
      <c r="A36" s="52" t="s">
        <v>222</v>
      </c>
      <c r="B36" s="53"/>
      <c r="C36" s="54">
        <f>H8/100</f>
        <v>5.8999999999999999E-3</v>
      </c>
      <c r="D36" s="53"/>
      <c r="E36" s="42"/>
      <c r="F36" s="55" t="s">
        <v>222</v>
      </c>
      <c r="G36" s="55"/>
      <c r="H36" s="56">
        <f>C36</f>
        <v>5.8999999999999999E-3</v>
      </c>
    </row>
    <row r="37" spans="1:8" ht="17.25">
      <c r="A37" s="52" t="s">
        <v>223</v>
      </c>
      <c r="B37" s="53"/>
      <c r="C37" s="57">
        <f>1+C36</f>
        <v>1.0059</v>
      </c>
      <c r="D37" s="53"/>
      <c r="E37" s="42"/>
      <c r="F37" s="55" t="s">
        <v>223</v>
      </c>
      <c r="G37" s="55"/>
      <c r="H37" s="58">
        <f>1+H36</f>
        <v>1.0059</v>
      </c>
    </row>
    <row r="38" spans="1:8" ht="17.25">
      <c r="A38" s="52" t="s">
        <v>224</v>
      </c>
      <c r="B38" s="53"/>
      <c r="C38" s="54">
        <f>H18/100</f>
        <v>6.1600000000000002E-2</v>
      </c>
      <c r="D38" s="53"/>
      <c r="E38" s="42"/>
      <c r="F38" s="55" t="s">
        <v>224</v>
      </c>
      <c r="G38" s="55"/>
      <c r="H38" s="56">
        <f>C38</f>
        <v>6.1600000000000002E-2</v>
      </c>
    </row>
    <row r="39" spans="1:8" ht="17.25">
      <c r="A39" s="52" t="s">
        <v>225</v>
      </c>
      <c r="B39" s="53"/>
      <c r="C39" s="57">
        <f>1+C38</f>
        <v>1.0616000000000001</v>
      </c>
      <c r="D39" s="53"/>
      <c r="E39" s="42"/>
      <c r="F39" s="55" t="s">
        <v>225</v>
      </c>
      <c r="G39" s="55"/>
      <c r="H39" s="58">
        <f>1+H38</f>
        <v>1.0616000000000001</v>
      </c>
    </row>
    <row r="40" spans="1:8" ht="17.25">
      <c r="A40" s="52"/>
      <c r="B40" s="53"/>
      <c r="C40" s="53"/>
      <c r="D40" s="53"/>
      <c r="E40" s="42"/>
      <c r="F40" s="55"/>
      <c r="G40" s="55"/>
      <c r="H40" s="59"/>
    </row>
    <row r="41" spans="1:8" ht="17.25">
      <c r="A41" s="52" t="s">
        <v>226</v>
      </c>
      <c r="B41" s="53"/>
      <c r="C41" s="54">
        <f>H15/100</f>
        <v>6.1500000000000006E-2</v>
      </c>
      <c r="D41" s="53"/>
      <c r="E41" s="42"/>
      <c r="F41" s="55" t="s">
        <v>226</v>
      </c>
      <c r="G41" s="55"/>
      <c r="H41" s="56">
        <f>C41-(H25/100)</f>
        <v>6.1500000000000006E-2</v>
      </c>
    </row>
    <row r="42" spans="1:8" ht="17.25">
      <c r="A42" s="52" t="s">
        <v>227</v>
      </c>
      <c r="B42" s="53"/>
      <c r="C42" s="57">
        <f>1-C41</f>
        <v>0.9385</v>
      </c>
      <c r="D42" s="53"/>
      <c r="E42" s="42"/>
      <c r="F42" s="55" t="s">
        <v>227</v>
      </c>
      <c r="G42" s="55"/>
      <c r="H42" s="58">
        <f>1-H41</f>
        <v>0.9385</v>
      </c>
    </row>
    <row r="43" spans="1:8" ht="18" thickBot="1">
      <c r="A43" s="52"/>
      <c r="B43" s="53"/>
      <c r="C43" s="53"/>
      <c r="D43" s="53"/>
      <c r="E43" s="42"/>
      <c r="F43" s="55"/>
      <c r="G43" s="55"/>
      <c r="H43" s="59"/>
    </row>
    <row r="44" spans="1:8" ht="18" thickBot="1">
      <c r="A44" s="60" t="s">
        <v>228</v>
      </c>
      <c r="B44" s="61"/>
      <c r="C44" s="62">
        <f>(C35*C37*C39)/C42-1</f>
        <v>0.19211563781353247</v>
      </c>
      <c r="D44" s="53"/>
      <c r="E44" s="42"/>
      <c r="F44" s="63" t="s">
        <v>229</v>
      </c>
      <c r="G44" s="64"/>
      <c r="H44" s="65">
        <f>(H35*H37*H39)/H42-1</f>
        <v>0.19211563781353247</v>
      </c>
    </row>
    <row r="45" spans="1:8" ht="15">
      <c r="A45" s="66"/>
      <c r="B45" s="55"/>
      <c r="C45" s="55"/>
      <c r="D45" s="55"/>
      <c r="E45" s="42"/>
      <c r="F45" s="55"/>
      <c r="G45" s="55"/>
      <c r="H45" s="67" t="s">
        <v>230</v>
      </c>
    </row>
    <row r="46" spans="1:8" ht="15">
      <c r="A46" s="66"/>
      <c r="B46" s="55"/>
      <c r="C46" s="55"/>
      <c r="D46" s="55"/>
      <c r="E46" s="55"/>
      <c r="F46" s="183" t="s">
        <v>231</v>
      </c>
      <c r="G46" s="183"/>
      <c r="H46" s="184"/>
    </row>
    <row r="47" spans="1:8">
      <c r="A47" s="68"/>
      <c r="B47" s="69"/>
      <c r="C47" s="69"/>
      <c r="D47" s="69"/>
      <c r="E47" s="69"/>
      <c r="F47" s="183"/>
      <c r="G47" s="183"/>
      <c r="H47" s="184"/>
    </row>
    <row r="48" spans="1:8" ht="15" thickBot="1">
      <c r="A48" s="70"/>
      <c r="B48" s="71"/>
      <c r="C48" s="71"/>
      <c r="D48" s="71"/>
      <c r="E48" s="71"/>
      <c r="F48" s="71"/>
      <c r="G48" s="71"/>
      <c r="H48" s="72"/>
    </row>
  </sheetData>
  <mergeCells count="6">
    <mergeCell ref="F46:H47"/>
    <mergeCell ref="A1:H1"/>
    <mergeCell ref="A2:H2"/>
    <mergeCell ref="A3:H3"/>
    <mergeCell ref="A4:H4"/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view="pageBreakPreview" zoomScale="80" zoomScaleNormal="100" zoomScaleSheetLayoutView="80" workbookViewId="0">
      <selection sqref="A1:D1"/>
    </sheetView>
  </sheetViews>
  <sheetFormatPr defaultRowHeight="14.25"/>
  <cols>
    <col min="1" max="1" width="12.625" customWidth="1"/>
    <col min="2" max="2" width="35.625" customWidth="1"/>
    <col min="3" max="3" width="28.625" customWidth="1"/>
    <col min="4" max="4" width="33.625" customWidth="1"/>
  </cols>
  <sheetData>
    <row r="1" spans="1:4" ht="24" customHeight="1">
      <c r="A1" s="193" t="s">
        <v>125</v>
      </c>
      <c r="B1" s="194"/>
      <c r="C1" s="194"/>
      <c r="D1" s="195"/>
    </row>
    <row r="2" spans="1:4" ht="24" customHeight="1">
      <c r="A2" s="196" t="s">
        <v>133</v>
      </c>
      <c r="B2" s="197"/>
      <c r="C2" s="197"/>
      <c r="D2" s="198"/>
    </row>
    <row r="3" spans="1:4" ht="24" customHeight="1">
      <c r="A3" s="73"/>
      <c r="B3" s="199" t="s">
        <v>510</v>
      </c>
      <c r="C3" s="199"/>
      <c r="D3" s="200"/>
    </row>
    <row r="4" spans="1:4" ht="24" customHeight="1" thickBot="1">
      <c r="A4" s="196" t="s">
        <v>516</v>
      </c>
      <c r="B4" s="197"/>
      <c r="C4" s="197"/>
      <c r="D4" s="198"/>
    </row>
    <row r="5" spans="1:4" ht="21.95" customHeight="1" thickBot="1">
      <c r="A5" s="201" t="s">
        <v>232</v>
      </c>
      <c r="B5" s="202"/>
      <c r="C5" s="202"/>
      <c r="D5" s="203"/>
    </row>
    <row r="6" spans="1:4" ht="15">
      <c r="A6" s="74" t="s">
        <v>135</v>
      </c>
      <c r="B6" s="75" t="s">
        <v>233</v>
      </c>
      <c r="C6" s="75" t="s">
        <v>234</v>
      </c>
      <c r="D6" s="76" t="s">
        <v>235</v>
      </c>
    </row>
    <row r="7" spans="1:4" ht="15">
      <c r="A7" s="188" t="s">
        <v>236</v>
      </c>
      <c r="B7" s="189"/>
      <c r="C7" s="189"/>
      <c r="D7" s="190"/>
    </row>
    <row r="8" spans="1:4">
      <c r="A8" s="77" t="s">
        <v>237</v>
      </c>
      <c r="B8" s="78" t="s">
        <v>238</v>
      </c>
      <c r="C8" s="79">
        <v>20</v>
      </c>
      <c r="D8" s="80">
        <v>20</v>
      </c>
    </row>
    <row r="9" spans="1:4">
      <c r="A9" s="77" t="s">
        <v>239</v>
      </c>
      <c r="B9" s="78" t="s">
        <v>240</v>
      </c>
      <c r="C9" s="79">
        <v>1.5</v>
      </c>
      <c r="D9" s="80">
        <v>1.5</v>
      </c>
    </row>
    <row r="10" spans="1:4">
      <c r="A10" s="77" t="s">
        <v>241</v>
      </c>
      <c r="B10" s="78" t="s">
        <v>242</v>
      </c>
      <c r="C10" s="79">
        <v>1</v>
      </c>
      <c r="D10" s="80">
        <v>1</v>
      </c>
    </row>
    <row r="11" spans="1:4">
      <c r="A11" s="77" t="s">
        <v>243</v>
      </c>
      <c r="B11" s="78" t="s">
        <v>244</v>
      </c>
      <c r="C11" s="79">
        <v>0.2</v>
      </c>
      <c r="D11" s="80">
        <v>0.2</v>
      </c>
    </row>
    <row r="12" spans="1:4">
      <c r="A12" s="77" t="s">
        <v>245</v>
      </c>
      <c r="B12" s="78" t="s">
        <v>246</v>
      </c>
      <c r="C12" s="79">
        <v>0.6</v>
      </c>
      <c r="D12" s="80">
        <v>0.6</v>
      </c>
    </row>
    <row r="13" spans="1:4">
      <c r="A13" s="77" t="s">
        <v>247</v>
      </c>
      <c r="B13" s="78" t="s">
        <v>248</v>
      </c>
      <c r="C13" s="79">
        <v>2.5</v>
      </c>
      <c r="D13" s="80">
        <v>2.5</v>
      </c>
    </row>
    <row r="14" spans="1:4">
      <c r="A14" s="77" t="s">
        <v>249</v>
      </c>
      <c r="B14" s="78" t="s">
        <v>250</v>
      </c>
      <c r="C14" s="79">
        <v>3</v>
      </c>
      <c r="D14" s="80">
        <v>3</v>
      </c>
    </row>
    <row r="15" spans="1:4">
      <c r="A15" s="77" t="s">
        <v>251</v>
      </c>
      <c r="B15" s="78" t="s">
        <v>252</v>
      </c>
      <c r="C15" s="79">
        <v>8</v>
      </c>
      <c r="D15" s="80">
        <v>8</v>
      </c>
    </row>
    <row r="16" spans="1:4">
      <c r="A16" s="77" t="s">
        <v>253</v>
      </c>
      <c r="B16" s="78" t="s">
        <v>254</v>
      </c>
      <c r="C16" s="79">
        <v>0</v>
      </c>
      <c r="D16" s="80">
        <v>0</v>
      </c>
    </row>
    <row r="17" spans="1:4" ht="15">
      <c r="A17" s="81" t="s">
        <v>255</v>
      </c>
      <c r="B17" s="82" t="s">
        <v>256</v>
      </c>
      <c r="C17" s="83">
        <f>SUM(C8:C16)</f>
        <v>36.799999999999997</v>
      </c>
      <c r="D17" s="84">
        <f>SUM(D8:D16)</f>
        <v>36.799999999999997</v>
      </c>
    </row>
    <row r="18" spans="1:4" ht="15">
      <c r="A18" s="188" t="s">
        <v>257</v>
      </c>
      <c r="B18" s="189"/>
      <c r="C18" s="189"/>
      <c r="D18" s="190"/>
    </row>
    <row r="19" spans="1:4">
      <c r="A19" s="77" t="s">
        <v>258</v>
      </c>
      <c r="B19" s="78" t="s">
        <v>259</v>
      </c>
      <c r="C19" s="79">
        <v>18.11</v>
      </c>
      <c r="D19" s="80">
        <v>0</v>
      </c>
    </row>
    <row r="20" spans="1:4">
      <c r="A20" s="77" t="s">
        <v>260</v>
      </c>
      <c r="B20" s="78" t="s">
        <v>261</v>
      </c>
      <c r="C20" s="79">
        <v>4.1500000000000004</v>
      </c>
      <c r="D20" s="80">
        <v>0</v>
      </c>
    </row>
    <row r="21" spans="1:4">
      <c r="A21" s="77" t="s">
        <v>262</v>
      </c>
      <c r="B21" s="78" t="s">
        <v>263</v>
      </c>
      <c r="C21" s="79">
        <v>0.91</v>
      </c>
      <c r="D21" s="80">
        <v>0.69</v>
      </c>
    </row>
    <row r="22" spans="1:4">
      <c r="A22" s="77" t="s">
        <v>264</v>
      </c>
      <c r="B22" s="78" t="s">
        <v>265</v>
      </c>
      <c r="C22" s="79">
        <v>10.94</v>
      </c>
      <c r="D22" s="80">
        <v>8.33</v>
      </c>
    </row>
    <row r="23" spans="1:4">
      <c r="A23" s="77" t="s">
        <v>266</v>
      </c>
      <c r="B23" s="78" t="s">
        <v>267</v>
      </c>
      <c r="C23" s="79">
        <v>7.0000000000000007E-2</v>
      </c>
      <c r="D23" s="80">
        <v>0.06</v>
      </c>
    </row>
    <row r="24" spans="1:4">
      <c r="A24" s="77" t="s">
        <v>268</v>
      </c>
      <c r="B24" s="78" t="s">
        <v>269</v>
      </c>
      <c r="C24" s="79">
        <v>0.73</v>
      </c>
      <c r="D24" s="80">
        <v>0.56000000000000005</v>
      </c>
    </row>
    <row r="25" spans="1:4">
      <c r="A25" s="77" t="s">
        <v>270</v>
      </c>
      <c r="B25" s="78" t="s">
        <v>271</v>
      </c>
      <c r="C25" s="79">
        <v>2.66</v>
      </c>
      <c r="D25" s="80">
        <v>0</v>
      </c>
    </row>
    <row r="26" spans="1:4">
      <c r="A26" s="77" t="s">
        <v>272</v>
      </c>
      <c r="B26" s="78" t="s">
        <v>273</v>
      </c>
      <c r="C26" s="79">
        <v>0.11</v>
      </c>
      <c r="D26" s="80">
        <v>0.09</v>
      </c>
    </row>
    <row r="27" spans="1:4">
      <c r="A27" s="77" t="s">
        <v>274</v>
      </c>
      <c r="B27" s="78" t="s">
        <v>275</v>
      </c>
      <c r="C27" s="79">
        <v>8.5299999999999994</v>
      </c>
      <c r="D27" s="80">
        <v>6.5</v>
      </c>
    </row>
    <row r="28" spans="1:4">
      <c r="A28" s="77" t="s">
        <v>276</v>
      </c>
      <c r="B28" s="78" t="s">
        <v>277</v>
      </c>
      <c r="C28" s="79">
        <v>0.03</v>
      </c>
      <c r="D28" s="80">
        <v>0.03</v>
      </c>
    </row>
    <row r="29" spans="1:4" ht="38.1" customHeight="1">
      <c r="A29" s="81" t="s">
        <v>278</v>
      </c>
      <c r="B29" s="85" t="s">
        <v>279</v>
      </c>
      <c r="C29" s="83">
        <f>SUM(C19:C28)</f>
        <v>46.239999999999995</v>
      </c>
      <c r="D29" s="84">
        <f>SUM(D19:D28)</f>
        <v>16.260000000000002</v>
      </c>
    </row>
    <row r="30" spans="1:4" ht="15">
      <c r="A30" s="188" t="s">
        <v>280</v>
      </c>
      <c r="B30" s="189"/>
      <c r="C30" s="189"/>
      <c r="D30" s="190"/>
    </row>
    <row r="31" spans="1:4">
      <c r="A31" s="77" t="s">
        <v>281</v>
      </c>
      <c r="B31" s="78" t="s">
        <v>282</v>
      </c>
      <c r="C31" s="79">
        <v>5.23</v>
      </c>
      <c r="D31" s="80">
        <v>3.98</v>
      </c>
    </row>
    <row r="32" spans="1:4">
      <c r="A32" s="77" t="s">
        <v>283</v>
      </c>
      <c r="B32" s="78" t="s">
        <v>284</v>
      </c>
      <c r="C32" s="79">
        <v>0.12</v>
      </c>
      <c r="D32" s="80">
        <v>0.09</v>
      </c>
    </row>
    <row r="33" spans="1:4">
      <c r="A33" s="77" t="s">
        <v>285</v>
      </c>
      <c r="B33" s="78" t="s">
        <v>286</v>
      </c>
      <c r="C33" s="79">
        <v>5.28</v>
      </c>
      <c r="D33" s="80">
        <v>4.0199999999999996</v>
      </c>
    </row>
    <row r="34" spans="1:4">
      <c r="A34" s="77" t="s">
        <v>287</v>
      </c>
      <c r="B34" s="78" t="s">
        <v>288</v>
      </c>
      <c r="C34" s="79">
        <v>3.9</v>
      </c>
      <c r="D34" s="80">
        <v>2.97</v>
      </c>
    </row>
    <row r="35" spans="1:4">
      <c r="A35" s="77" t="s">
        <v>289</v>
      </c>
      <c r="B35" s="78" t="s">
        <v>290</v>
      </c>
      <c r="C35" s="79">
        <v>0.44</v>
      </c>
      <c r="D35" s="80">
        <v>0.34</v>
      </c>
    </row>
    <row r="36" spans="1:4" ht="38.1" customHeight="1">
      <c r="A36" s="81" t="s">
        <v>291</v>
      </c>
      <c r="B36" s="85" t="s">
        <v>292</v>
      </c>
      <c r="C36" s="83">
        <f>SUM(C31:C35)</f>
        <v>14.97</v>
      </c>
      <c r="D36" s="84">
        <f>SUM(D31:D35)</f>
        <v>11.4</v>
      </c>
    </row>
    <row r="37" spans="1:4" ht="15">
      <c r="A37" s="188" t="s">
        <v>293</v>
      </c>
      <c r="B37" s="189"/>
      <c r="C37" s="189"/>
      <c r="D37" s="190"/>
    </row>
    <row r="38" spans="1:4">
      <c r="A38" s="77" t="s">
        <v>294</v>
      </c>
      <c r="B38" s="78" t="s">
        <v>295</v>
      </c>
      <c r="C38" s="79">
        <v>17.02</v>
      </c>
      <c r="D38" s="80">
        <v>5.98</v>
      </c>
    </row>
    <row r="39" spans="1:4" ht="138" customHeight="1">
      <c r="A39" s="77" t="s">
        <v>296</v>
      </c>
      <c r="B39" s="86" t="s">
        <v>297</v>
      </c>
      <c r="C39" s="87">
        <v>0.46</v>
      </c>
      <c r="D39" s="88">
        <v>0.35</v>
      </c>
    </row>
    <row r="40" spans="1:4" ht="30.75" thickBot="1">
      <c r="A40" s="89" t="s">
        <v>298</v>
      </c>
      <c r="B40" s="90" t="s">
        <v>299</v>
      </c>
      <c r="C40" s="91">
        <f>SUM(C38:C39)</f>
        <v>17.48</v>
      </c>
      <c r="D40" s="92">
        <f>SUM(D38:D39)</f>
        <v>6.33</v>
      </c>
    </row>
    <row r="41" spans="1:4" ht="15.75" thickBot="1">
      <c r="A41" s="191" t="s">
        <v>300</v>
      </c>
      <c r="B41" s="192"/>
      <c r="C41" s="93">
        <f>(C17+C29+C36+C40)</f>
        <v>115.49</v>
      </c>
      <c r="D41" s="94">
        <f>D17+D29+D36+D40</f>
        <v>70.790000000000006</v>
      </c>
    </row>
    <row r="42" spans="1:4">
      <c r="A42" s="95"/>
      <c r="B42" s="95"/>
      <c r="C42" s="96"/>
      <c r="D42" s="96"/>
    </row>
    <row r="43" spans="1:4">
      <c r="A43" s="95" t="s">
        <v>301</v>
      </c>
      <c r="B43" s="95"/>
      <c r="C43" s="96"/>
      <c r="D43" s="96"/>
    </row>
  </sheetData>
  <mergeCells count="10">
    <mergeCell ref="A18:D18"/>
    <mergeCell ref="A30:D30"/>
    <mergeCell ref="A37:D37"/>
    <mergeCell ref="A41:B41"/>
    <mergeCell ref="A1:D1"/>
    <mergeCell ref="A2:D2"/>
    <mergeCell ref="B3:D3"/>
    <mergeCell ref="A4:D4"/>
    <mergeCell ref="A5:D5"/>
    <mergeCell ref="A7:D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ORÇAMENTO</vt:lpstr>
      <vt:lpstr>CRONOGRAMA</vt:lpstr>
      <vt:lpstr>CPU</vt:lpstr>
      <vt:lpstr>BDI</vt:lpstr>
      <vt:lpstr>LS</vt:lpstr>
      <vt:lpstr>CPU!Area_de_impressao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GIOVANE</cp:lastModifiedBy>
  <cp:revision>0</cp:revision>
  <cp:lastPrinted>2023-06-01T18:52:22Z</cp:lastPrinted>
  <dcterms:created xsi:type="dcterms:W3CDTF">2023-04-27T18:35:35Z</dcterms:created>
  <dcterms:modified xsi:type="dcterms:W3CDTF">2023-06-01T18:52:37Z</dcterms:modified>
</cp:coreProperties>
</file>